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DSGA 2011\BILANCIO\INDICE TEMPESTIVITA'\2021\"/>
    </mc:Choice>
  </mc:AlternateContent>
  <xr:revisionPtr revIDLastSave="0" documentId="13_ncr:1_{6748E420-FFCF-4B3B-8271-4194E0ECF9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81029"/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4" i="1"/>
  <c r="C14" i="1"/>
  <c r="B14" i="1"/>
  <c r="D13" i="1"/>
  <c r="C13" i="1"/>
  <c r="B13" i="1"/>
  <c r="C9" i="1"/>
  <c r="E9" i="1" s="1"/>
  <c r="A9" i="1"/>
</calcChain>
</file>

<file path=xl/sharedStrings.xml><?xml version="1.0" encoding="utf-8"?>
<sst xmlns="http://schemas.openxmlformats.org/spreadsheetml/2006/main" count="139" uniqueCount="115">
  <si>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</si>
  <si>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</si>
  <si>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</si>
  <si>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</si>
  <si>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</si>
  <si>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</si>
  <si>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</si>
  <si>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</si>
  <si>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</si>
  <si>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</si>
  <si>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</si>
  <si>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</si>
  <si>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</si>
  <si>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</si>
  <si>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</si>
  <si>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</si>
  <si>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</si>
  <si>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</si>
  <si>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</si>
  <si>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</si>
  <si>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 SUPERIORE G. TERRAGNI</t>
  </si>
  <si>
    <t>22077 OLGIATE COMASCO (CO) - Via Segantini, 41 - C.F. 95121970131 C.M. COIS011006</t>
  </si>
  <si>
    <t>2021</t>
  </si>
  <si>
    <t>MI0170000004 del 12/01/2021</t>
  </si>
  <si>
    <t>MI0170000003 del 12/01/2021</t>
  </si>
  <si>
    <t>MI0170000024 del 19/01/2021</t>
  </si>
  <si>
    <t>48/2021/PA del 20/01/2021</t>
  </si>
  <si>
    <t>25/PA del 22/01/2021</t>
  </si>
  <si>
    <t>62/PA del 07/01/2021</t>
  </si>
  <si>
    <t>MI0170000059 del 27/01/2021</t>
  </si>
  <si>
    <t>MI0170000058 del 27/01/2021</t>
  </si>
  <si>
    <t>MI0170000060 del 27/01/2021</t>
  </si>
  <si>
    <t>269/PA del 20/01/2021</t>
  </si>
  <si>
    <t>MI0170000057 del 27/01/2021</t>
  </si>
  <si>
    <t>MI0170000061 del 27/01/2021</t>
  </si>
  <si>
    <t>15/21 del 03/02/2021</t>
  </si>
  <si>
    <t>50/1/PA del 31/01/2021</t>
  </si>
  <si>
    <t>45/1/PA del 31/01/2021</t>
  </si>
  <si>
    <t>8/1/PA del 31/01/2021</t>
  </si>
  <si>
    <t>34/1/PA del 31/01/2021</t>
  </si>
  <si>
    <t>96/PA del 05/02/2021</t>
  </si>
  <si>
    <t>MI0170000131 del 12/02/2021</t>
  </si>
  <si>
    <t>9117002515 del 17/02/2021</t>
  </si>
  <si>
    <t>449/FE del 16/02/2021</t>
  </si>
  <si>
    <t>FPA 66/21 del 15/02/2021</t>
  </si>
  <si>
    <t>107 FP del 25/02/2021</t>
  </si>
  <si>
    <t>MI0170000138 del 23/02/2021</t>
  </si>
  <si>
    <t>134/PA del 28/02/2021</t>
  </si>
  <si>
    <t>810 del 19/02/2021</t>
  </si>
  <si>
    <t>MI0170000154 del 03/03/2021</t>
  </si>
  <si>
    <t>MI0170000151 del 03/03/2021</t>
  </si>
  <si>
    <t>MI0170000153 del 03/03/2021</t>
  </si>
  <si>
    <t>MI0170000152 del 03/03/2021</t>
  </si>
  <si>
    <t>433/PA del 26/02/2021</t>
  </si>
  <si>
    <t>1021050140 del 05/03/2021</t>
  </si>
  <si>
    <t>MI0170000162 del 08/03/2021</t>
  </si>
  <si>
    <t>67/1/PA del 28/02/2021</t>
  </si>
  <si>
    <t>2021069 del 11/03/2021</t>
  </si>
  <si>
    <t>FT  001136 del 17/03/2021</t>
  </si>
  <si>
    <t>184/PA del 17/03/2021</t>
  </si>
  <si>
    <t>2100684756 del 19/03/2021</t>
  </si>
  <si>
    <t>MI0170000178 del 18/03/2021</t>
  </si>
  <si>
    <t>MI0170000179 del 18/03/2021</t>
  </si>
  <si>
    <t>2100684752 del 19/03/2021</t>
  </si>
  <si>
    <t>MI0170000180 del 18/03/2021</t>
  </si>
  <si>
    <t>878/FE del 18/03/2021</t>
  </si>
  <si>
    <t>1 del 22/03/2021</t>
  </si>
  <si>
    <t>MI0170000204 del 25/03/2021</t>
  </si>
  <si>
    <t>111/001 del 30/03/2021</t>
  </si>
  <si>
    <t>4072 del 31/03/2021</t>
  </si>
  <si>
    <t>227/PA del 01/04/2021</t>
  </si>
  <si>
    <t>34-2021-FE del 22/03/2021</t>
  </si>
  <si>
    <t>2 del 29/03/2021</t>
  </si>
  <si>
    <t>MI0170000212 del 12/04/2021</t>
  </si>
  <si>
    <t>9117005269 del 14/04/2021</t>
  </si>
  <si>
    <t>215V del 13/04/2021</t>
  </si>
  <si>
    <t>MI0170000241 del 19/04/2021</t>
  </si>
  <si>
    <t>MI0170000240 del 19/04/2021</t>
  </si>
  <si>
    <t>MI0170000239 del 19/04/2021</t>
  </si>
  <si>
    <t>223/2021/PA del 20/04/2021</t>
  </si>
  <si>
    <t>1021095193 del 22/04/2021</t>
  </si>
  <si>
    <t>2 del 29/04/2021</t>
  </si>
  <si>
    <t>336/FE del 30/04/2021</t>
  </si>
  <si>
    <t>273V del 07/05/2021</t>
  </si>
  <si>
    <t>154/1/PA del 30/04/2021</t>
  </si>
  <si>
    <t>151/001 del 07/05/2021</t>
  </si>
  <si>
    <t>MI0170000255 del 07/05/2021</t>
  </si>
  <si>
    <t>135/1/PA del 30/04/2021</t>
  </si>
  <si>
    <t>153/1/PA del 30/04/2021</t>
  </si>
  <si>
    <t>160/1/PA del 30/04/2021</t>
  </si>
  <si>
    <t>1/FE del 12/05/2021</t>
  </si>
  <si>
    <t>164/001 del 21/05/2021</t>
  </si>
  <si>
    <t>3049 del 27/05/2021</t>
  </si>
  <si>
    <t>121M del 25/05/2021</t>
  </si>
  <si>
    <t>FT  002256 del 31/05/2021</t>
  </si>
  <si>
    <t>358/PA del 08/06/2021</t>
  </si>
  <si>
    <t>224/1/PA del 31/05/2021</t>
  </si>
  <si>
    <t>205/1/PA del 31/05/2021</t>
  </si>
  <si>
    <t>94 del 10/06/2021</t>
  </si>
  <si>
    <t>342V del 11/06/2021</t>
  </si>
  <si>
    <t>161M del 10/06/2021</t>
  </si>
  <si>
    <t>191/1/PA del 31/05/2021</t>
  </si>
  <si>
    <t>216/1/PA del 31/05/2021</t>
  </si>
  <si>
    <t>FPA 287/21 del 10/06/2021</t>
  </si>
  <si>
    <t>V00770 del 31/05/2021</t>
  </si>
  <si>
    <t>1097 del 14/06/2021</t>
  </si>
  <si>
    <t>642/PA del 16/06/2021</t>
  </si>
  <si>
    <t>80/21 del 15/06/2021</t>
  </si>
  <si>
    <t>2/FE del 22/06/2021</t>
  </si>
  <si>
    <t>912/PA del 21/06/2021</t>
  </si>
  <si>
    <t>3720 del 22/06/2021</t>
  </si>
  <si>
    <t>168M del 30/06/2021</t>
  </si>
  <si>
    <t>12E del 08/07/2021</t>
  </si>
  <si>
    <t>V00911 del 30/06/2021</t>
  </si>
  <si>
    <t>9117009527 del 14/07/2021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</si>
</sst>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K20" sqref="K20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86</v>
      </c>
      <c r="B9" s="33"/>
      <c r="C9" s="32">
        <f>SUM(C13:C16)</f>
        <v>73686.22</v>
      </c>
      <c r="D9" s="33"/>
      <c r="E9" s="38">
        <f>('Trimestre 1'!H1+'Trimestre 2'!H1+'Trimestre 3'!H1+'Trimestre 4'!H1)/C9</f>
        <v>-22.411074540128059</v>
      </c>
      <c r="F9" s="39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45</v>
      </c>
      <c r="C13" s="26">
        <f>'Trimestre 1'!B1</f>
        <v>34804.119999999995</v>
      </c>
      <c r="D13" s="26">
        <f>'Trimestre 1'!G1</f>
        <v>-18.782006814143699</v>
      </c>
      <c r="E13" s="26">
        <v>802.35</v>
      </c>
      <c r="F13" s="30">
        <v>1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41</v>
      </c>
      <c r="C14" s="26">
        <f>'Trimestre 2'!B1</f>
        <v>38882.100000000006</v>
      </c>
      <c r="D14" s="26">
        <f>'Trimestre 2'!G1</f>
        <v>-23.002884360669821</v>
      </c>
      <c r="E14" s="26">
        <v>1769.85</v>
      </c>
      <c r="F14" s="30">
        <v>3</v>
      </c>
    </row>
    <row r="15" spans="1:9" ht="22.5" customHeight="1" x14ac:dyDescent="0.25">
      <c r="A15" s="25" t="s">
        <v>15</v>
      </c>
      <c r="B15" s="50">
        <v>0</v>
      </c>
      <c r="C15" s="50">
        <v>0</v>
      </c>
      <c r="D15" s="26"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34804.119999999995</v>
      </c>
      <c r="C1" s="31">
        <f>COUNTA(A4:A203)</f>
        <v>45</v>
      </c>
      <c r="G1" s="13">
        <f>IF(B1&lt;&gt;0,H1/B1,0)</f>
        <v>-18.782006814143699</v>
      </c>
      <c r="H1" s="12">
        <f>SUM(H4:H195)</f>
        <v>-653691.21900027513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23</v>
      </c>
      <c r="B4" s="9">
        <v>63.11</v>
      </c>
      <c r="C4" s="10">
        <v>44240</v>
      </c>
      <c r="D4" s="10">
        <v>44211</v>
      </c>
      <c r="E4" s="10"/>
      <c r="F4" s="10"/>
      <c r="G4" s="1">
        <f>D4-C4-(F4-E4)</f>
        <v>-29</v>
      </c>
      <c r="H4" s="9">
        <f>B4*G4</f>
        <v>-1830.19</v>
      </c>
    </row>
    <row r="5" spans="1:8" x14ac:dyDescent="0.25">
      <c r="A5" s="16" t="s">
        <v>24</v>
      </c>
      <c r="B5" s="9">
        <v>126.23</v>
      </c>
      <c r="C5" s="10">
        <v>44240</v>
      </c>
      <c r="D5" s="10">
        <v>44211</v>
      </c>
      <c r="E5" s="10"/>
      <c r="F5" s="10"/>
      <c r="G5" s="1">
        <f t="shared" ref="G5:G68" si="0">D5-C5-(F5-E5)</f>
        <v>-29</v>
      </c>
      <c r="H5" s="9">
        <f t="shared" ref="H5:H68" si="1">B5*G5</f>
        <v>-3660.67</v>
      </c>
    </row>
    <row r="6" spans="1:8" x14ac:dyDescent="0.25">
      <c r="A6" s="16" t="s">
        <v>25</v>
      </c>
      <c r="B6" s="9">
        <v>108.2</v>
      </c>
      <c r="C6" s="10">
        <v>44246</v>
      </c>
      <c r="D6" s="10">
        <v>44218</v>
      </c>
      <c r="E6" s="10"/>
      <c r="F6" s="10"/>
      <c r="G6" s="1">
        <f t="shared" si="0"/>
        <v>-28</v>
      </c>
      <c r="H6" s="9">
        <f t="shared" si="1"/>
        <v>-3029.6</v>
      </c>
    </row>
    <row r="7" spans="1:8" x14ac:dyDescent="0.25">
      <c r="A7" s="16" t="s">
        <v>26</v>
      </c>
      <c r="B7" s="9">
        <v>4000</v>
      </c>
      <c r="C7" s="10">
        <v>44252</v>
      </c>
      <c r="D7" s="10">
        <v>44224</v>
      </c>
      <c r="E7" s="10"/>
      <c r="F7" s="10"/>
      <c r="G7" s="1">
        <f t="shared" si="0"/>
        <v>-28</v>
      </c>
      <c r="H7" s="9">
        <f t="shared" si="1"/>
        <v>-112000</v>
      </c>
    </row>
    <row r="8" spans="1:8" x14ac:dyDescent="0.25">
      <c r="A8" s="16" t="s">
        <v>27</v>
      </c>
      <c r="B8" s="9">
        <v>126</v>
      </c>
      <c r="C8" s="10">
        <v>44252</v>
      </c>
      <c r="D8" s="10">
        <v>44224</v>
      </c>
      <c r="E8" s="10"/>
      <c r="F8" s="10"/>
      <c r="G8" s="1">
        <f t="shared" si="0"/>
        <v>-28</v>
      </c>
      <c r="H8" s="9">
        <f t="shared" si="1"/>
        <v>-3528</v>
      </c>
    </row>
    <row r="9" spans="1:8" x14ac:dyDescent="0.25">
      <c r="A9" s="16" t="s">
        <v>28</v>
      </c>
      <c r="B9" s="9">
        <v>640</v>
      </c>
      <c r="C9" s="10">
        <v>44252</v>
      </c>
      <c r="D9" s="10">
        <v>44224</v>
      </c>
      <c r="E9" s="10"/>
      <c r="F9" s="10"/>
      <c r="G9" s="1">
        <f t="shared" si="0"/>
        <v>-28</v>
      </c>
      <c r="H9" s="9">
        <f t="shared" si="1"/>
        <v>-17920</v>
      </c>
    </row>
    <row r="10" spans="1:8" x14ac:dyDescent="0.25">
      <c r="A10" s="16" t="s">
        <v>29</v>
      </c>
      <c r="B10" s="9">
        <v>65.98</v>
      </c>
      <c r="C10" s="10">
        <v>44254</v>
      </c>
      <c r="D10" s="10">
        <v>44229</v>
      </c>
      <c r="E10" s="10"/>
      <c r="F10" s="10"/>
      <c r="G10" s="1">
        <f t="shared" si="0"/>
        <v>-25</v>
      </c>
      <c r="H10" s="9">
        <f t="shared" si="1"/>
        <v>-1649.5</v>
      </c>
    </row>
    <row r="11" spans="1:8" x14ac:dyDescent="0.25">
      <c r="A11" s="16" t="s">
        <v>30</v>
      </c>
      <c r="B11" s="9">
        <v>126.23</v>
      </c>
      <c r="C11" s="10">
        <v>44254</v>
      </c>
      <c r="D11" s="10">
        <v>44229</v>
      </c>
      <c r="E11" s="10"/>
      <c r="F11" s="10"/>
      <c r="G11" s="1">
        <f t="shared" si="0"/>
        <v>-25</v>
      </c>
      <c r="H11" s="9">
        <f t="shared" si="1"/>
        <v>-3155.75</v>
      </c>
    </row>
    <row r="12" spans="1:8" x14ac:dyDescent="0.25">
      <c r="A12" s="16" t="s">
        <v>31</v>
      </c>
      <c r="B12" s="9">
        <v>68.849999999999994</v>
      </c>
      <c r="C12" s="10">
        <v>44254</v>
      </c>
      <c r="D12" s="10">
        <v>44229</v>
      </c>
      <c r="E12" s="10"/>
      <c r="F12" s="10"/>
      <c r="G12" s="1">
        <f t="shared" si="0"/>
        <v>-25</v>
      </c>
      <c r="H12" s="9">
        <f t="shared" si="1"/>
        <v>-1721.25</v>
      </c>
    </row>
    <row r="13" spans="1:8" x14ac:dyDescent="0.25">
      <c r="A13" s="16" t="s">
        <v>32</v>
      </c>
      <c r="B13" s="9">
        <v>603</v>
      </c>
      <c r="C13" s="10">
        <v>44254</v>
      </c>
      <c r="D13" s="10">
        <v>44229</v>
      </c>
      <c r="E13" s="10"/>
      <c r="F13" s="10"/>
      <c r="G13" s="1">
        <f t="shared" si="0"/>
        <v>-25</v>
      </c>
      <c r="H13" s="9">
        <f t="shared" si="1"/>
        <v>-15075</v>
      </c>
    </row>
    <row r="14" spans="1:8" x14ac:dyDescent="0.25">
      <c r="A14" s="16" t="s">
        <v>33</v>
      </c>
      <c r="B14" s="9">
        <v>80.33</v>
      </c>
      <c r="C14" s="10">
        <v>44254</v>
      </c>
      <c r="D14" s="10">
        <v>44229</v>
      </c>
      <c r="E14" s="10"/>
      <c r="F14" s="10"/>
      <c r="G14" s="1">
        <f t="shared" si="0"/>
        <v>-25</v>
      </c>
      <c r="H14" s="9">
        <f t="shared" si="1"/>
        <v>-2008.25</v>
      </c>
    </row>
    <row r="15" spans="1:8" x14ac:dyDescent="0.25">
      <c r="A15" s="16" t="s">
        <v>34</v>
      </c>
      <c r="B15" s="9">
        <v>71.72</v>
      </c>
      <c r="C15" s="10">
        <v>44254</v>
      </c>
      <c r="D15" s="10">
        <v>44229</v>
      </c>
      <c r="E15" s="10"/>
      <c r="F15" s="10"/>
      <c r="G15" s="1">
        <f t="shared" si="0"/>
        <v>-25</v>
      </c>
      <c r="H15" s="9">
        <f t="shared" si="1"/>
        <v>-1793</v>
      </c>
    </row>
    <row r="16" spans="1:8" x14ac:dyDescent="0.25">
      <c r="A16" s="16" t="s">
        <v>35</v>
      </c>
      <c r="B16" s="9">
        <v>4870</v>
      </c>
      <c r="C16" s="10">
        <v>44261</v>
      </c>
      <c r="D16" s="10">
        <v>44249</v>
      </c>
      <c r="E16" s="10"/>
      <c r="F16" s="10"/>
      <c r="G16" s="1">
        <f t="shared" si="0"/>
        <v>-12</v>
      </c>
      <c r="H16" s="9">
        <f t="shared" si="1"/>
        <v>-58440</v>
      </c>
    </row>
    <row r="17" spans="1:8" x14ac:dyDescent="0.25">
      <c r="A17" s="16" t="s">
        <v>36</v>
      </c>
      <c r="B17" s="9">
        <v>270</v>
      </c>
      <c r="C17" s="10">
        <v>44266</v>
      </c>
      <c r="D17" s="10">
        <v>44249</v>
      </c>
      <c r="E17" s="10"/>
      <c r="F17" s="10"/>
      <c r="G17" s="1">
        <f t="shared" si="0"/>
        <v>-17</v>
      </c>
      <c r="H17" s="9">
        <f t="shared" si="1"/>
        <v>-4590</v>
      </c>
    </row>
    <row r="18" spans="1:8" x14ac:dyDescent="0.25">
      <c r="A18" s="16" t="s">
        <v>37</v>
      </c>
      <c r="B18" s="9">
        <v>225</v>
      </c>
      <c r="C18" s="10">
        <v>44266</v>
      </c>
      <c r="D18" s="10">
        <v>44249</v>
      </c>
      <c r="E18" s="10"/>
      <c r="F18" s="10"/>
      <c r="G18" s="1">
        <f t="shared" si="0"/>
        <v>-17</v>
      </c>
      <c r="H18" s="9">
        <f t="shared" si="1"/>
        <v>-3825</v>
      </c>
    </row>
    <row r="19" spans="1:8" x14ac:dyDescent="0.25">
      <c r="A19" s="16" t="s">
        <v>38</v>
      </c>
      <c r="B19" s="9">
        <v>492</v>
      </c>
      <c r="C19" s="10">
        <v>44266</v>
      </c>
      <c r="D19" s="10">
        <v>44249</v>
      </c>
      <c r="E19" s="10"/>
      <c r="F19" s="10"/>
      <c r="G19" s="1">
        <f t="shared" si="0"/>
        <v>-17</v>
      </c>
      <c r="H19" s="9">
        <f t="shared" si="1"/>
        <v>-8364</v>
      </c>
    </row>
    <row r="20" spans="1:8" x14ac:dyDescent="0.25">
      <c r="A20" s="16" t="s">
        <v>39</v>
      </c>
      <c r="B20" s="9">
        <v>210</v>
      </c>
      <c r="C20" s="10">
        <v>44266</v>
      </c>
      <c r="D20" s="10">
        <v>44249</v>
      </c>
      <c r="E20" s="10"/>
      <c r="F20" s="10"/>
      <c r="G20" s="1">
        <f t="shared" si="0"/>
        <v>-17</v>
      </c>
      <c r="H20" s="9">
        <f t="shared" si="1"/>
        <v>-3570</v>
      </c>
    </row>
    <row r="21" spans="1:8" x14ac:dyDescent="0.25">
      <c r="A21" s="16" t="s">
        <v>40</v>
      </c>
      <c r="B21" s="9">
        <v>196</v>
      </c>
      <c r="C21" s="10">
        <v>44267</v>
      </c>
      <c r="D21" s="10">
        <v>44249</v>
      </c>
      <c r="E21" s="10"/>
      <c r="F21" s="10"/>
      <c r="G21" s="1">
        <f t="shared" si="0"/>
        <v>-18</v>
      </c>
      <c r="H21" s="9">
        <f t="shared" si="1"/>
        <v>-3528</v>
      </c>
    </row>
    <row r="22" spans="1:8" x14ac:dyDescent="0.25">
      <c r="A22" s="16" t="s">
        <v>41</v>
      </c>
      <c r="B22" s="9">
        <v>265.57</v>
      </c>
      <c r="C22" s="10">
        <v>44272</v>
      </c>
      <c r="D22" s="10">
        <v>44249</v>
      </c>
      <c r="E22" s="10"/>
      <c r="F22" s="10"/>
      <c r="G22" s="1">
        <f t="shared" si="0"/>
        <v>-23</v>
      </c>
      <c r="H22" s="9">
        <f t="shared" si="1"/>
        <v>-6108.11</v>
      </c>
    </row>
    <row r="23" spans="1:8" x14ac:dyDescent="0.25">
      <c r="A23" s="16" t="s">
        <v>42</v>
      </c>
      <c r="B23" s="9">
        <v>210</v>
      </c>
      <c r="C23" s="10">
        <v>44276</v>
      </c>
      <c r="D23" s="10">
        <v>44249</v>
      </c>
      <c r="E23" s="10"/>
      <c r="F23" s="10"/>
      <c r="G23" s="1">
        <f t="shared" si="0"/>
        <v>-27</v>
      </c>
      <c r="H23" s="9">
        <f t="shared" si="1"/>
        <v>-5670</v>
      </c>
    </row>
    <row r="24" spans="1:8" x14ac:dyDescent="0.25">
      <c r="A24" s="16" t="s">
        <v>43</v>
      </c>
      <c r="B24" s="9">
        <v>8951.4</v>
      </c>
      <c r="C24" s="10">
        <v>44276</v>
      </c>
      <c r="D24" s="10">
        <v>44263</v>
      </c>
      <c r="E24" s="10"/>
      <c r="F24" s="10"/>
      <c r="G24" s="1">
        <f t="shared" si="0"/>
        <v>-13</v>
      </c>
      <c r="H24" s="9">
        <f t="shared" si="1"/>
        <v>-116368.2</v>
      </c>
    </row>
    <row r="25" spans="1:8" x14ac:dyDescent="0.25">
      <c r="A25" s="16" t="s">
        <v>44</v>
      </c>
      <c r="B25" s="9">
        <v>660</v>
      </c>
      <c r="C25" s="10">
        <v>44280</v>
      </c>
      <c r="D25" s="10">
        <v>44263</v>
      </c>
      <c r="E25" s="10"/>
      <c r="F25" s="10"/>
      <c r="G25" s="1">
        <f t="shared" si="0"/>
        <v>-17</v>
      </c>
      <c r="H25" s="9">
        <f t="shared" si="1"/>
        <v>-11220</v>
      </c>
    </row>
    <row r="26" spans="1:8" x14ac:dyDescent="0.25">
      <c r="A26" s="16" t="s">
        <v>45</v>
      </c>
      <c r="B26" s="9">
        <v>2056.2199999999998</v>
      </c>
      <c r="C26" s="10">
        <v>44283</v>
      </c>
      <c r="D26" s="10">
        <v>44263</v>
      </c>
      <c r="E26" s="10"/>
      <c r="F26" s="10"/>
      <c r="G26" s="1">
        <f t="shared" si="0"/>
        <v>-20</v>
      </c>
      <c r="H26" s="9">
        <f t="shared" si="1"/>
        <v>-41124.400000000001</v>
      </c>
    </row>
    <row r="27" spans="1:8" x14ac:dyDescent="0.25">
      <c r="A27" s="16" t="s">
        <v>46</v>
      </c>
      <c r="B27" s="9">
        <v>108.2</v>
      </c>
      <c r="C27" s="10">
        <v>44283</v>
      </c>
      <c r="D27" s="10">
        <v>44263</v>
      </c>
      <c r="E27" s="10"/>
      <c r="F27" s="10"/>
      <c r="G27" s="1">
        <f t="shared" si="0"/>
        <v>-20</v>
      </c>
      <c r="H27" s="9">
        <f t="shared" si="1"/>
        <v>-2164</v>
      </c>
    </row>
    <row r="28" spans="1:8" x14ac:dyDescent="0.25">
      <c r="A28" s="16" t="s">
        <v>47</v>
      </c>
      <c r="B28" s="9">
        <v>116.3</v>
      </c>
      <c r="C28" s="10">
        <v>44288</v>
      </c>
      <c r="D28" s="10">
        <v>44263</v>
      </c>
      <c r="E28" s="10"/>
      <c r="F28" s="10"/>
      <c r="G28" s="1">
        <f t="shared" si="0"/>
        <v>-25</v>
      </c>
      <c r="H28" s="9">
        <f t="shared" si="1"/>
        <v>-2907.5</v>
      </c>
    </row>
    <row r="29" spans="1:8" x14ac:dyDescent="0.25">
      <c r="A29" s="16" t="s">
        <v>48</v>
      </c>
      <c r="B29" s="9">
        <v>168</v>
      </c>
      <c r="C29" s="10">
        <v>44290</v>
      </c>
      <c r="D29" s="10">
        <v>44263</v>
      </c>
      <c r="E29" s="10"/>
      <c r="F29" s="10"/>
      <c r="G29" s="1">
        <f t="shared" si="0"/>
        <v>-27</v>
      </c>
      <c r="H29" s="9">
        <f t="shared" si="1"/>
        <v>-4536</v>
      </c>
    </row>
    <row r="30" spans="1:8" x14ac:dyDescent="0.25">
      <c r="A30" s="16" t="s">
        <v>49</v>
      </c>
      <c r="B30" s="9">
        <v>68.849999999999994</v>
      </c>
      <c r="C30" s="10">
        <v>44290</v>
      </c>
      <c r="D30" s="10">
        <v>44263</v>
      </c>
      <c r="E30" s="10"/>
      <c r="F30" s="10"/>
      <c r="G30" s="1">
        <f t="shared" si="0"/>
        <v>-27</v>
      </c>
      <c r="H30" s="9">
        <f t="shared" si="1"/>
        <v>-1858.95</v>
      </c>
    </row>
    <row r="31" spans="1:8" x14ac:dyDescent="0.25">
      <c r="A31" s="16" t="s">
        <v>50</v>
      </c>
      <c r="B31" s="9">
        <v>57.38</v>
      </c>
      <c r="C31" s="10">
        <v>44290</v>
      </c>
      <c r="D31" s="10">
        <v>44263</v>
      </c>
      <c r="E31" s="10"/>
      <c r="F31" s="10"/>
      <c r="G31" s="1">
        <f t="shared" si="0"/>
        <v>-27</v>
      </c>
      <c r="H31" s="9">
        <f t="shared" si="1"/>
        <v>-1549.26</v>
      </c>
    </row>
    <row r="32" spans="1:8" x14ac:dyDescent="0.25">
      <c r="A32" s="16" t="s">
        <v>51</v>
      </c>
      <c r="B32" s="9">
        <v>68.849999999999994</v>
      </c>
      <c r="C32" s="10">
        <v>44290</v>
      </c>
      <c r="D32" s="10">
        <v>44263</v>
      </c>
      <c r="E32" s="10"/>
      <c r="F32" s="10"/>
      <c r="G32" s="1">
        <f t="shared" si="0"/>
        <v>-27</v>
      </c>
      <c r="H32" s="9">
        <f t="shared" si="1"/>
        <v>-1858.95</v>
      </c>
    </row>
    <row r="33" spans="1:8" x14ac:dyDescent="0.25">
      <c r="A33" s="16" t="s">
        <v>52</v>
      </c>
      <c r="B33" s="9">
        <v>48.77</v>
      </c>
      <c r="C33" s="10">
        <v>44290</v>
      </c>
      <c r="D33" s="10">
        <v>44263</v>
      </c>
      <c r="E33" s="10"/>
      <c r="F33" s="10"/>
      <c r="G33" s="1">
        <f t="shared" si="0"/>
        <v>-27</v>
      </c>
      <c r="H33" s="9">
        <f t="shared" si="1"/>
        <v>-1316.79</v>
      </c>
    </row>
    <row r="34" spans="1:8" x14ac:dyDescent="0.25">
      <c r="A34" s="16" t="s">
        <v>53</v>
      </c>
      <c r="B34" s="9">
        <v>2940</v>
      </c>
      <c r="C34" s="10">
        <v>44288</v>
      </c>
      <c r="D34" s="10">
        <v>44273</v>
      </c>
      <c r="E34" s="10"/>
      <c r="F34" s="10"/>
      <c r="G34" s="1">
        <f t="shared" si="0"/>
        <v>-15</v>
      </c>
      <c r="H34" s="9">
        <f t="shared" si="1"/>
        <v>-44100</v>
      </c>
    </row>
    <row r="35" spans="1:8" x14ac:dyDescent="0.25">
      <c r="A35" s="16" t="s">
        <v>54</v>
      </c>
      <c r="B35" s="9">
        <v>49.33</v>
      </c>
      <c r="C35" s="10">
        <v>44296.575302395831</v>
      </c>
      <c r="D35" s="10">
        <v>44273</v>
      </c>
      <c r="E35" s="10"/>
      <c r="F35" s="10"/>
      <c r="G35" s="1">
        <f t="shared" si="0"/>
        <v>-23.575302395802282</v>
      </c>
      <c r="H35" s="9">
        <f t="shared" si="1"/>
        <v>-1162.9696671849299</v>
      </c>
    </row>
    <row r="36" spans="1:8" x14ac:dyDescent="0.25">
      <c r="A36" s="16" t="s">
        <v>55</v>
      </c>
      <c r="B36" s="9">
        <v>1145.9000000000001</v>
      </c>
      <c r="C36" s="10">
        <v>44296.575250312497</v>
      </c>
      <c r="D36" s="10">
        <v>44273</v>
      </c>
      <c r="E36" s="10"/>
      <c r="F36" s="10"/>
      <c r="G36" s="1">
        <f t="shared" si="0"/>
        <v>-23.575250312496792</v>
      </c>
      <c r="H36" s="9">
        <f t="shared" si="1"/>
        <v>-27014.879333090099</v>
      </c>
    </row>
    <row r="37" spans="1:8" x14ac:dyDescent="0.25">
      <c r="A37" s="16" t="s">
        <v>56</v>
      </c>
      <c r="B37" s="9">
        <v>512.71</v>
      </c>
      <c r="C37" s="10">
        <v>44302</v>
      </c>
      <c r="D37" s="10">
        <v>44273</v>
      </c>
      <c r="E37" s="10"/>
      <c r="F37" s="10"/>
      <c r="G37" s="1">
        <f t="shared" si="0"/>
        <v>-29</v>
      </c>
      <c r="H37" s="9">
        <f t="shared" si="1"/>
        <v>-14868.59</v>
      </c>
    </row>
    <row r="38" spans="1:8" x14ac:dyDescent="0.25">
      <c r="A38" s="16" t="s">
        <v>57</v>
      </c>
      <c r="B38" s="9">
        <v>862</v>
      </c>
      <c r="C38" s="10">
        <v>44302</v>
      </c>
      <c r="D38" s="10">
        <v>44273</v>
      </c>
      <c r="E38" s="10"/>
      <c r="F38" s="10"/>
      <c r="G38" s="1">
        <f t="shared" si="0"/>
        <v>-29</v>
      </c>
      <c r="H38" s="9">
        <f t="shared" si="1"/>
        <v>-24998</v>
      </c>
    </row>
    <row r="39" spans="1:8" x14ac:dyDescent="0.25">
      <c r="A39" s="16" t="s">
        <v>58</v>
      </c>
      <c r="B39" s="9">
        <v>268</v>
      </c>
      <c r="C39" s="10">
        <v>44303</v>
      </c>
      <c r="D39" s="10">
        <v>44285</v>
      </c>
      <c r="E39" s="10"/>
      <c r="F39" s="10"/>
      <c r="G39" s="1">
        <f t="shared" si="0"/>
        <v>-18</v>
      </c>
      <c r="H39" s="9">
        <f t="shared" si="1"/>
        <v>-4824</v>
      </c>
    </row>
    <row r="40" spans="1:8" x14ac:dyDescent="0.25">
      <c r="A40" s="16" t="s">
        <v>59</v>
      </c>
      <c r="B40" s="9">
        <v>576</v>
      </c>
      <c r="C40" s="10">
        <v>44308</v>
      </c>
      <c r="D40" s="10">
        <v>44285</v>
      </c>
      <c r="E40" s="10"/>
      <c r="F40" s="10"/>
      <c r="G40" s="1">
        <f t="shared" si="0"/>
        <v>-23</v>
      </c>
      <c r="H40" s="9">
        <f t="shared" si="1"/>
        <v>-13248</v>
      </c>
    </row>
    <row r="41" spans="1:8" x14ac:dyDescent="0.25">
      <c r="A41" s="16" t="s">
        <v>60</v>
      </c>
      <c r="B41" s="9">
        <v>538.79999999999995</v>
      </c>
      <c r="C41" s="10">
        <v>44308</v>
      </c>
      <c r="D41" s="10">
        <v>44285</v>
      </c>
      <c r="E41" s="10"/>
      <c r="F41" s="10"/>
      <c r="G41" s="1">
        <f t="shared" si="0"/>
        <v>-23</v>
      </c>
      <c r="H41" s="9">
        <f t="shared" si="1"/>
        <v>-12392.4</v>
      </c>
    </row>
    <row r="42" spans="1:8" x14ac:dyDescent="0.25">
      <c r="A42" s="16" t="s">
        <v>61</v>
      </c>
      <c r="B42" s="9">
        <v>54.51</v>
      </c>
      <c r="C42" s="10">
        <v>44308</v>
      </c>
      <c r="D42" s="10">
        <v>44285</v>
      </c>
      <c r="E42" s="10"/>
      <c r="F42" s="10"/>
      <c r="G42" s="1">
        <f t="shared" si="0"/>
        <v>-23</v>
      </c>
      <c r="H42" s="9">
        <f t="shared" si="1"/>
        <v>-1253.73</v>
      </c>
    </row>
    <row r="43" spans="1:8" x14ac:dyDescent="0.25">
      <c r="A43" s="16" t="s">
        <v>62</v>
      </c>
      <c r="B43" s="9">
        <v>68.849999999999994</v>
      </c>
      <c r="C43" s="10">
        <v>44308</v>
      </c>
      <c r="D43" s="10">
        <v>44285</v>
      </c>
      <c r="E43" s="10"/>
      <c r="F43" s="10"/>
      <c r="G43" s="1">
        <f t="shared" si="0"/>
        <v>-23</v>
      </c>
      <c r="H43" s="9">
        <f t="shared" si="1"/>
        <v>-1583.55</v>
      </c>
    </row>
    <row r="44" spans="1:8" x14ac:dyDescent="0.25">
      <c r="A44" s="16" t="s">
        <v>63</v>
      </c>
      <c r="B44" s="9">
        <v>418.8</v>
      </c>
      <c r="C44" s="10">
        <v>44308</v>
      </c>
      <c r="D44" s="10">
        <v>44285</v>
      </c>
      <c r="E44" s="10"/>
      <c r="F44" s="10"/>
      <c r="G44" s="1">
        <f t="shared" si="0"/>
        <v>-23</v>
      </c>
      <c r="H44" s="9">
        <f t="shared" si="1"/>
        <v>-9632.4</v>
      </c>
    </row>
    <row r="45" spans="1:8" x14ac:dyDescent="0.25">
      <c r="A45" s="16" t="s">
        <v>64</v>
      </c>
      <c r="B45" s="9">
        <v>74.59</v>
      </c>
      <c r="C45" s="10">
        <v>44308</v>
      </c>
      <c r="D45" s="10">
        <v>44285</v>
      </c>
      <c r="E45" s="10"/>
      <c r="F45" s="10"/>
      <c r="G45" s="1">
        <f t="shared" si="0"/>
        <v>-23</v>
      </c>
      <c r="H45" s="9">
        <f t="shared" si="1"/>
        <v>-1715.57</v>
      </c>
    </row>
    <row r="46" spans="1:8" x14ac:dyDescent="0.25">
      <c r="A46" s="16" t="s">
        <v>65</v>
      </c>
      <c r="B46" s="9">
        <v>1554</v>
      </c>
      <c r="C46" s="10">
        <v>44308</v>
      </c>
      <c r="D46" s="10">
        <v>44285</v>
      </c>
      <c r="E46" s="10"/>
      <c r="F46" s="10"/>
      <c r="G46" s="1">
        <f t="shared" si="0"/>
        <v>-23</v>
      </c>
      <c r="H46" s="9">
        <f t="shared" si="1"/>
        <v>-35742</v>
      </c>
    </row>
    <row r="47" spans="1:8" x14ac:dyDescent="0.25">
      <c r="A47" s="16" t="s">
        <v>66</v>
      </c>
      <c r="B47" s="9">
        <v>525</v>
      </c>
      <c r="C47" s="10">
        <v>44308</v>
      </c>
      <c r="D47" s="10">
        <v>44285</v>
      </c>
      <c r="E47" s="10"/>
      <c r="F47" s="10"/>
      <c r="G47" s="1">
        <f t="shared" si="0"/>
        <v>-23</v>
      </c>
      <c r="H47" s="9">
        <f t="shared" si="1"/>
        <v>-12075</v>
      </c>
    </row>
    <row r="48" spans="1:8" x14ac:dyDescent="0.25">
      <c r="A48" s="16" t="s">
        <v>67</v>
      </c>
      <c r="B48" s="9">
        <v>93.44</v>
      </c>
      <c r="C48" s="10">
        <v>44314</v>
      </c>
      <c r="D48" s="10">
        <v>44285</v>
      </c>
      <c r="E48" s="10"/>
      <c r="F48" s="10"/>
      <c r="G48" s="1">
        <f t="shared" si="0"/>
        <v>-29</v>
      </c>
      <c r="H48" s="9">
        <f t="shared" si="1"/>
        <v>-2709.76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38882.100000000006</v>
      </c>
      <c r="C1" s="31">
        <f>COUNTA(A4:A203)</f>
        <v>41</v>
      </c>
      <c r="G1" s="13">
        <f>IF(B1&lt;&gt;0,H1/B1,0)</f>
        <v>-23.002884360669821</v>
      </c>
      <c r="H1" s="12">
        <f>SUM(H4:H195)</f>
        <v>-894400.44999999984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68</v>
      </c>
      <c r="B4" s="9">
        <v>3232</v>
      </c>
      <c r="C4" s="10">
        <v>44328</v>
      </c>
      <c r="D4" s="10">
        <v>44300</v>
      </c>
      <c r="E4" s="10"/>
      <c r="F4" s="10"/>
      <c r="G4" s="1">
        <f>D4-C4-(F4-E4)</f>
        <v>-28</v>
      </c>
      <c r="H4" s="9">
        <f>B4*G4</f>
        <v>-90496</v>
      </c>
    </row>
    <row r="5" spans="1:8" x14ac:dyDescent="0.25">
      <c r="A5" s="16" t="s">
        <v>69</v>
      </c>
      <c r="B5" s="9">
        <v>960</v>
      </c>
      <c r="C5" s="10">
        <v>44328</v>
      </c>
      <c r="D5" s="10">
        <v>44300</v>
      </c>
      <c r="E5" s="10"/>
      <c r="F5" s="10"/>
      <c r="G5" s="1">
        <f t="shared" ref="G5:G68" si="0">D5-C5-(F5-E5)</f>
        <v>-28</v>
      </c>
      <c r="H5" s="9">
        <f t="shared" ref="H5:H68" si="1">B5*G5</f>
        <v>-26880</v>
      </c>
    </row>
    <row r="6" spans="1:8" x14ac:dyDescent="0.25">
      <c r="A6" s="16" t="s">
        <v>70</v>
      </c>
      <c r="B6" s="9">
        <v>196</v>
      </c>
      <c r="C6" s="10">
        <v>44328</v>
      </c>
      <c r="D6" s="10">
        <v>44300</v>
      </c>
      <c r="E6" s="10"/>
      <c r="F6" s="10"/>
      <c r="G6" s="1">
        <f t="shared" si="0"/>
        <v>-28</v>
      </c>
      <c r="H6" s="9">
        <f t="shared" si="1"/>
        <v>-5488</v>
      </c>
    </row>
    <row r="7" spans="1:8" x14ac:dyDescent="0.25">
      <c r="A7" s="16" t="s">
        <v>71</v>
      </c>
      <c r="B7" s="9">
        <v>3805.5</v>
      </c>
      <c r="C7" s="10">
        <v>44328</v>
      </c>
      <c r="D7" s="10">
        <v>44300</v>
      </c>
      <c r="E7" s="10"/>
      <c r="F7" s="10"/>
      <c r="G7" s="1">
        <f t="shared" si="0"/>
        <v>-28</v>
      </c>
      <c r="H7" s="9">
        <f t="shared" si="1"/>
        <v>-106554</v>
      </c>
    </row>
    <row r="8" spans="1:8" x14ac:dyDescent="0.25">
      <c r="A8" s="16" t="s">
        <v>72</v>
      </c>
      <c r="B8" s="9">
        <v>420</v>
      </c>
      <c r="C8" s="10">
        <v>44328</v>
      </c>
      <c r="D8" s="10">
        <v>44300</v>
      </c>
      <c r="E8" s="10"/>
      <c r="F8" s="10"/>
      <c r="G8" s="1">
        <f t="shared" si="0"/>
        <v>-28</v>
      </c>
      <c r="H8" s="9">
        <f t="shared" si="1"/>
        <v>-11760</v>
      </c>
    </row>
    <row r="9" spans="1:8" x14ac:dyDescent="0.25">
      <c r="A9" s="16" t="s">
        <v>73</v>
      </c>
      <c r="B9" s="9">
        <v>68.849999999999994</v>
      </c>
      <c r="C9" s="10">
        <v>44331</v>
      </c>
      <c r="D9" s="10">
        <v>44314</v>
      </c>
      <c r="E9" s="10"/>
      <c r="F9" s="10"/>
      <c r="G9" s="1">
        <f t="shared" si="0"/>
        <v>-17</v>
      </c>
      <c r="H9" s="9">
        <f t="shared" si="1"/>
        <v>-1170.45</v>
      </c>
    </row>
    <row r="10" spans="1:8" x14ac:dyDescent="0.25">
      <c r="A10" s="16" t="s">
        <v>74</v>
      </c>
      <c r="B10" s="9">
        <v>210</v>
      </c>
      <c r="C10" s="10">
        <v>44331</v>
      </c>
      <c r="D10" s="10">
        <v>44314</v>
      </c>
      <c r="E10" s="10"/>
      <c r="F10" s="10"/>
      <c r="G10" s="1">
        <f t="shared" si="0"/>
        <v>-17</v>
      </c>
      <c r="H10" s="9">
        <f t="shared" si="1"/>
        <v>-3570</v>
      </c>
    </row>
    <row r="11" spans="1:8" x14ac:dyDescent="0.25">
      <c r="A11" s="16" t="s">
        <v>75</v>
      </c>
      <c r="B11" s="9">
        <v>195.08</v>
      </c>
      <c r="C11" s="10">
        <v>44331</v>
      </c>
      <c r="D11" s="10">
        <v>44314</v>
      </c>
      <c r="E11" s="10"/>
      <c r="F11" s="10"/>
      <c r="G11" s="1">
        <f t="shared" si="0"/>
        <v>-17</v>
      </c>
      <c r="H11" s="9">
        <f t="shared" si="1"/>
        <v>-3316.36</v>
      </c>
    </row>
    <row r="12" spans="1:8" x14ac:dyDescent="0.25">
      <c r="A12" s="16" t="s">
        <v>76</v>
      </c>
      <c r="B12" s="9">
        <v>57.38</v>
      </c>
      <c r="C12" s="10">
        <v>44336</v>
      </c>
      <c r="D12" s="10">
        <v>44314</v>
      </c>
      <c r="E12" s="10"/>
      <c r="F12" s="10"/>
      <c r="G12" s="1">
        <f t="shared" si="0"/>
        <v>-22</v>
      </c>
      <c r="H12" s="9">
        <f t="shared" si="1"/>
        <v>-1262.3599999999999</v>
      </c>
    </row>
    <row r="13" spans="1:8" x14ac:dyDescent="0.25">
      <c r="A13" s="16" t="s">
        <v>77</v>
      </c>
      <c r="B13" s="9">
        <v>57.38</v>
      </c>
      <c r="C13" s="10">
        <v>44336</v>
      </c>
      <c r="D13" s="10">
        <v>44314</v>
      </c>
      <c r="E13" s="10"/>
      <c r="F13" s="10"/>
      <c r="G13" s="1">
        <f t="shared" si="0"/>
        <v>-22</v>
      </c>
      <c r="H13" s="9">
        <f t="shared" si="1"/>
        <v>-1262.3599999999999</v>
      </c>
    </row>
    <row r="14" spans="1:8" x14ac:dyDescent="0.25">
      <c r="A14" s="16" t="s">
        <v>78</v>
      </c>
      <c r="B14" s="9">
        <v>60.24</v>
      </c>
      <c r="C14" s="10">
        <v>44336</v>
      </c>
      <c r="D14" s="10">
        <v>44314</v>
      </c>
      <c r="E14" s="10"/>
      <c r="F14" s="10"/>
      <c r="G14" s="1">
        <f t="shared" si="0"/>
        <v>-22</v>
      </c>
      <c r="H14" s="9">
        <f t="shared" si="1"/>
        <v>-1325.28</v>
      </c>
    </row>
    <row r="15" spans="1:8" x14ac:dyDescent="0.25">
      <c r="A15" s="16" t="s">
        <v>79</v>
      </c>
      <c r="B15" s="9">
        <v>500</v>
      </c>
      <c r="C15" s="10">
        <v>44338</v>
      </c>
      <c r="D15" s="10">
        <v>44314</v>
      </c>
      <c r="E15" s="10"/>
      <c r="F15" s="10"/>
      <c r="G15" s="1">
        <f t="shared" si="0"/>
        <v>-24</v>
      </c>
      <c r="H15" s="9">
        <f t="shared" si="1"/>
        <v>-12000</v>
      </c>
    </row>
    <row r="16" spans="1:8" x14ac:dyDescent="0.25">
      <c r="A16" s="16" t="s">
        <v>80</v>
      </c>
      <c r="B16" s="9">
        <v>43.42</v>
      </c>
      <c r="C16" s="10">
        <v>44339</v>
      </c>
      <c r="D16" s="10">
        <v>44314</v>
      </c>
      <c r="E16" s="10"/>
      <c r="F16" s="10"/>
      <c r="G16" s="1">
        <f t="shared" si="0"/>
        <v>-25</v>
      </c>
      <c r="H16" s="9">
        <f t="shared" si="1"/>
        <v>-1085.5</v>
      </c>
    </row>
    <row r="17" spans="1:8" x14ac:dyDescent="0.25">
      <c r="A17" s="16" t="s">
        <v>81</v>
      </c>
      <c r="B17" s="9">
        <v>88</v>
      </c>
      <c r="C17" s="10">
        <v>44350</v>
      </c>
      <c r="D17" s="10">
        <v>44321</v>
      </c>
      <c r="E17" s="10"/>
      <c r="F17" s="10"/>
      <c r="G17" s="1">
        <f t="shared" si="0"/>
        <v>-29</v>
      </c>
      <c r="H17" s="9">
        <f t="shared" si="1"/>
        <v>-2552</v>
      </c>
    </row>
    <row r="18" spans="1:8" x14ac:dyDescent="0.25">
      <c r="A18" s="16" t="s">
        <v>82</v>
      </c>
      <c r="B18" s="9">
        <v>1791</v>
      </c>
      <c r="C18" s="10">
        <v>44358</v>
      </c>
      <c r="D18" s="10">
        <v>44342</v>
      </c>
      <c r="E18" s="10"/>
      <c r="F18" s="10"/>
      <c r="G18" s="1">
        <f t="shared" si="0"/>
        <v>-16</v>
      </c>
      <c r="H18" s="9">
        <f t="shared" si="1"/>
        <v>-28656</v>
      </c>
    </row>
    <row r="19" spans="1:8" x14ac:dyDescent="0.25">
      <c r="A19" s="16" t="s">
        <v>83</v>
      </c>
      <c r="B19" s="9">
        <v>349.18</v>
      </c>
      <c r="C19" s="10">
        <v>44358</v>
      </c>
      <c r="D19" s="10">
        <v>44342</v>
      </c>
      <c r="E19" s="10"/>
      <c r="F19" s="10"/>
      <c r="G19" s="1">
        <f t="shared" si="0"/>
        <v>-16</v>
      </c>
      <c r="H19" s="9">
        <f t="shared" si="1"/>
        <v>-5586.88</v>
      </c>
    </row>
    <row r="20" spans="1:8" x14ac:dyDescent="0.25">
      <c r="A20" s="16" t="s">
        <v>84</v>
      </c>
      <c r="B20" s="9">
        <v>225</v>
      </c>
      <c r="C20" s="10">
        <v>44358</v>
      </c>
      <c r="D20" s="10">
        <v>44342</v>
      </c>
      <c r="E20" s="10"/>
      <c r="F20" s="10"/>
      <c r="G20" s="1">
        <f t="shared" si="0"/>
        <v>-16</v>
      </c>
      <c r="H20" s="9">
        <f t="shared" si="1"/>
        <v>-3600</v>
      </c>
    </row>
    <row r="21" spans="1:8" x14ac:dyDescent="0.25">
      <c r="A21" s="16" t="s">
        <v>85</v>
      </c>
      <c r="B21" s="9">
        <v>6265</v>
      </c>
      <c r="C21" s="10">
        <v>44358</v>
      </c>
      <c r="D21" s="10">
        <v>44342</v>
      </c>
      <c r="E21" s="10"/>
      <c r="F21" s="10"/>
      <c r="G21" s="1">
        <f t="shared" si="0"/>
        <v>-16</v>
      </c>
      <c r="H21" s="9">
        <f t="shared" si="1"/>
        <v>-100240</v>
      </c>
    </row>
    <row r="22" spans="1:8" x14ac:dyDescent="0.25">
      <c r="A22" s="16" t="s">
        <v>86</v>
      </c>
      <c r="B22" s="9">
        <v>118.03</v>
      </c>
      <c r="C22" s="10">
        <v>44358</v>
      </c>
      <c r="D22" s="10">
        <v>44342</v>
      </c>
      <c r="E22" s="10"/>
      <c r="F22" s="10"/>
      <c r="G22" s="1">
        <f t="shared" si="0"/>
        <v>-16</v>
      </c>
      <c r="H22" s="9">
        <f t="shared" si="1"/>
        <v>-1888.48</v>
      </c>
    </row>
    <row r="23" spans="1:8" x14ac:dyDescent="0.25">
      <c r="A23" s="16" t="s">
        <v>87</v>
      </c>
      <c r="B23" s="9">
        <v>270</v>
      </c>
      <c r="C23" s="10">
        <v>44358</v>
      </c>
      <c r="D23" s="10">
        <v>44342</v>
      </c>
      <c r="E23" s="10"/>
      <c r="F23" s="10"/>
      <c r="G23" s="1">
        <f t="shared" si="0"/>
        <v>-16</v>
      </c>
      <c r="H23" s="9">
        <f t="shared" si="1"/>
        <v>-4320</v>
      </c>
    </row>
    <row r="24" spans="1:8" x14ac:dyDescent="0.25">
      <c r="A24" s="16" t="s">
        <v>88</v>
      </c>
      <c r="B24" s="9">
        <v>210</v>
      </c>
      <c r="C24" s="10">
        <v>44358</v>
      </c>
      <c r="D24" s="10">
        <v>44342</v>
      </c>
      <c r="E24" s="10"/>
      <c r="F24" s="10"/>
      <c r="G24" s="1">
        <f t="shared" si="0"/>
        <v>-16</v>
      </c>
      <c r="H24" s="9">
        <f t="shared" si="1"/>
        <v>-3360</v>
      </c>
    </row>
    <row r="25" spans="1:8" x14ac:dyDescent="0.25">
      <c r="A25" s="16" t="s">
        <v>89</v>
      </c>
      <c r="B25" s="9">
        <v>492</v>
      </c>
      <c r="C25" s="10">
        <v>44358</v>
      </c>
      <c r="D25" s="10">
        <v>44342</v>
      </c>
      <c r="E25" s="10"/>
      <c r="F25" s="10"/>
      <c r="G25" s="1">
        <f t="shared" si="0"/>
        <v>-16</v>
      </c>
      <c r="H25" s="9">
        <f t="shared" si="1"/>
        <v>-7872</v>
      </c>
    </row>
    <row r="26" spans="1:8" x14ac:dyDescent="0.25">
      <c r="A26" s="16" t="s">
        <v>90</v>
      </c>
      <c r="B26" s="9">
        <v>1100</v>
      </c>
      <c r="C26" s="10">
        <v>44359</v>
      </c>
      <c r="D26" s="10">
        <v>44342</v>
      </c>
      <c r="E26" s="10"/>
      <c r="F26" s="10"/>
      <c r="G26" s="1">
        <f t="shared" si="0"/>
        <v>-17</v>
      </c>
      <c r="H26" s="9">
        <f t="shared" si="1"/>
        <v>-18700</v>
      </c>
    </row>
    <row r="27" spans="1:8" x14ac:dyDescent="0.25">
      <c r="A27" s="16" t="s">
        <v>91</v>
      </c>
      <c r="B27" s="9">
        <v>404</v>
      </c>
      <c r="C27" s="10">
        <v>44371</v>
      </c>
      <c r="D27" s="10">
        <v>44342</v>
      </c>
      <c r="E27" s="10"/>
      <c r="F27" s="10"/>
      <c r="G27" s="1">
        <f t="shared" si="0"/>
        <v>-29</v>
      </c>
      <c r="H27" s="9">
        <f t="shared" si="1"/>
        <v>-11716</v>
      </c>
    </row>
    <row r="28" spans="1:8" x14ac:dyDescent="0.25">
      <c r="A28" s="16" t="s">
        <v>92</v>
      </c>
      <c r="B28" s="9">
        <v>670</v>
      </c>
      <c r="C28" s="10">
        <v>44377</v>
      </c>
      <c r="D28" s="10">
        <v>44365</v>
      </c>
      <c r="E28" s="10"/>
      <c r="F28" s="10"/>
      <c r="G28" s="1">
        <f t="shared" si="0"/>
        <v>-12</v>
      </c>
      <c r="H28" s="9">
        <f t="shared" si="1"/>
        <v>-8040</v>
      </c>
    </row>
    <row r="29" spans="1:8" x14ac:dyDescent="0.25">
      <c r="A29" s="16" t="s">
        <v>93</v>
      </c>
      <c r="B29" s="9">
        <v>715</v>
      </c>
      <c r="C29" s="10">
        <v>44377</v>
      </c>
      <c r="D29" s="10">
        <v>44365</v>
      </c>
      <c r="E29" s="10"/>
      <c r="F29" s="10"/>
      <c r="G29" s="1">
        <f t="shared" si="0"/>
        <v>-12</v>
      </c>
      <c r="H29" s="9">
        <f t="shared" si="1"/>
        <v>-8580</v>
      </c>
    </row>
    <row r="30" spans="1:8" x14ac:dyDescent="0.25">
      <c r="A30" s="16" t="s">
        <v>94</v>
      </c>
      <c r="B30" s="9">
        <v>2261.34</v>
      </c>
      <c r="C30" s="10">
        <v>44387</v>
      </c>
      <c r="D30" s="10">
        <v>44365</v>
      </c>
      <c r="E30" s="10"/>
      <c r="F30" s="10"/>
      <c r="G30" s="1">
        <f t="shared" si="0"/>
        <v>-22</v>
      </c>
      <c r="H30" s="9">
        <f t="shared" si="1"/>
        <v>-49749.48</v>
      </c>
    </row>
    <row r="31" spans="1:8" x14ac:dyDescent="0.25">
      <c r="A31" s="16" t="s">
        <v>95</v>
      </c>
      <c r="B31" s="9">
        <v>196</v>
      </c>
      <c r="C31" s="10">
        <v>44387</v>
      </c>
      <c r="D31" s="10">
        <v>44365</v>
      </c>
      <c r="E31" s="10"/>
      <c r="F31" s="10"/>
      <c r="G31" s="1">
        <f t="shared" si="0"/>
        <v>-22</v>
      </c>
      <c r="H31" s="9">
        <f t="shared" si="1"/>
        <v>-4312</v>
      </c>
    </row>
    <row r="32" spans="1:8" x14ac:dyDescent="0.25">
      <c r="A32" s="16" t="s">
        <v>96</v>
      </c>
      <c r="B32" s="9">
        <v>225</v>
      </c>
      <c r="C32" s="10">
        <v>44392</v>
      </c>
      <c r="D32" s="10">
        <v>44365</v>
      </c>
      <c r="E32" s="10"/>
      <c r="F32" s="10"/>
      <c r="G32" s="1">
        <f t="shared" si="0"/>
        <v>-27</v>
      </c>
      <c r="H32" s="9">
        <f t="shared" si="1"/>
        <v>-6075</v>
      </c>
    </row>
    <row r="33" spans="1:8" x14ac:dyDescent="0.25">
      <c r="A33" s="16" t="s">
        <v>97</v>
      </c>
      <c r="B33" s="9">
        <v>511.66</v>
      </c>
      <c r="C33" s="10">
        <v>44392</v>
      </c>
      <c r="D33" s="10">
        <v>44365</v>
      </c>
      <c r="E33" s="10"/>
      <c r="F33" s="10"/>
      <c r="G33" s="1">
        <f t="shared" si="0"/>
        <v>-27</v>
      </c>
      <c r="H33" s="9">
        <f t="shared" si="1"/>
        <v>-13814.82</v>
      </c>
    </row>
    <row r="34" spans="1:8" x14ac:dyDescent="0.25">
      <c r="A34" s="16" t="s">
        <v>98</v>
      </c>
      <c r="B34" s="9">
        <v>320</v>
      </c>
      <c r="C34" s="10">
        <v>44392</v>
      </c>
      <c r="D34" s="10">
        <v>44365</v>
      </c>
      <c r="E34" s="10"/>
      <c r="F34" s="10"/>
      <c r="G34" s="1">
        <f t="shared" si="0"/>
        <v>-27</v>
      </c>
      <c r="H34" s="9">
        <f t="shared" si="1"/>
        <v>-8640</v>
      </c>
    </row>
    <row r="35" spans="1:8" x14ac:dyDescent="0.25">
      <c r="A35" s="16" t="s">
        <v>99</v>
      </c>
      <c r="B35" s="9">
        <v>70.739999999999995</v>
      </c>
      <c r="C35" s="10">
        <v>44392</v>
      </c>
      <c r="D35" s="10">
        <v>44365</v>
      </c>
      <c r="E35" s="10"/>
      <c r="F35" s="10"/>
      <c r="G35" s="1">
        <f t="shared" si="0"/>
        <v>-27</v>
      </c>
      <c r="H35" s="9">
        <f t="shared" si="1"/>
        <v>-1909.98</v>
      </c>
    </row>
    <row r="36" spans="1:8" x14ac:dyDescent="0.25">
      <c r="A36" s="16" t="s">
        <v>100</v>
      </c>
      <c r="B36" s="9">
        <v>1200</v>
      </c>
      <c r="C36" s="10">
        <v>44392</v>
      </c>
      <c r="D36" s="10">
        <v>44365</v>
      </c>
      <c r="E36" s="10"/>
      <c r="F36" s="10"/>
      <c r="G36" s="1">
        <f t="shared" si="0"/>
        <v>-27</v>
      </c>
      <c r="H36" s="9">
        <f t="shared" si="1"/>
        <v>-32400</v>
      </c>
    </row>
    <row r="37" spans="1:8" x14ac:dyDescent="0.25">
      <c r="A37" s="16" t="s">
        <v>101</v>
      </c>
      <c r="B37" s="9">
        <v>6720</v>
      </c>
      <c r="C37" s="10">
        <v>44392</v>
      </c>
      <c r="D37" s="10">
        <v>44365</v>
      </c>
      <c r="E37" s="10"/>
      <c r="F37" s="10"/>
      <c r="G37" s="1">
        <f t="shared" si="0"/>
        <v>-27</v>
      </c>
      <c r="H37" s="9">
        <f t="shared" si="1"/>
        <v>-181440</v>
      </c>
    </row>
    <row r="38" spans="1:8" x14ac:dyDescent="0.25">
      <c r="A38" s="16" t="s">
        <v>102</v>
      </c>
      <c r="B38" s="9">
        <v>160</v>
      </c>
      <c r="C38" s="10">
        <v>44392</v>
      </c>
      <c r="D38" s="10">
        <v>44365</v>
      </c>
      <c r="E38" s="10"/>
      <c r="F38" s="10"/>
      <c r="G38" s="1">
        <f t="shared" si="0"/>
        <v>-27</v>
      </c>
      <c r="H38" s="9">
        <f t="shared" si="1"/>
        <v>-4320</v>
      </c>
    </row>
    <row r="39" spans="1:8" x14ac:dyDescent="0.25">
      <c r="A39" s="16" t="s">
        <v>103</v>
      </c>
      <c r="B39" s="9">
        <v>880</v>
      </c>
      <c r="C39" s="10">
        <v>44392</v>
      </c>
      <c r="D39" s="10">
        <v>44365</v>
      </c>
      <c r="E39" s="10"/>
      <c r="F39" s="10"/>
      <c r="G39" s="1">
        <f t="shared" si="0"/>
        <v>-27</v>
      </c>
      <c r="H39" s="9">
        <f t="shared" si="1"/>
        <v>-23760</v>
      </c>
    </row>
    <row r="40" spans="1:8" x14ac:dyDescent="0.25">
      <c r="A40" s="16" t="s">
        <v>104</v>
      </c>
      <c r="B40" s="9">
        <v>210</v>
      </c>
      <c r="C40" s="10">
        <v>44394</v>
      </c>
      <c r="D40" s="10">
        <v>44365</v>
      </c>
      <c r="E40" s="10"/>
      <c r="F40" s="10"/>
      <c r="G40" s="1">
        <f t="shared" si="0"/>
        <v>-29</v>
      </c>
      <c r="H40" s="9">
        <f t="shared" si="1"/>
        <v>-6090</v>
      </c>
    </row>
    <row r="41" spans="1:8" x14ac:dyDescent="0.25">
      <c r="A41" s="16" t="s">
        <v>105</v>
      </c>
      <c r="B41" s="9">
        <v>245.9</v>
      </c>
      <c r="C41" s="10">
        <v>44401</v>
      </c>
      <c r="D41" s="10">
        <v>44376</v>
      </c>
      <c r="E41" s="10"/>
      <c r="F41" s="10"/>
      <c r="G41" s="1">
        <f t="shared" si="0"/>
        <v>-25</v>
      </c>
      <c r="H41" s="9">
        <f t="shared" si="1"/>
        <v>-6147.5</v>
      </c>
    </row>
    <row r="42" spans="1:8" x14ac:dyDescent="0.25">
      <c r="A42" s="16" t="s">
        <v>106</v>
      </c>
      <c r="B42" s="9">
        <v>84</v>
      </c>
      <c r="C42" s="10">
        <v>44401</v>
      </c>
      <c r="D42" s="10">
        <v>44376</v>
      </c>
      <c r="E42" s="10"/>
      <c r="F42" s="10"/>
      <c r="G42" s="1">
        <f t="shared" si="0"/>
        <v>-25</v>
      </c>
      <c r="H42" s="9">
        <f t="shared" si="1"/>
        <v>-2100</v>
      </c>
    </row>
    <row r="43" spans="1:8" x14ac:dyDescent="0.25">
      <c r="A43" s="16" t="s">
        <v>107</v>
      </c>
      <c r="B43" s="9">
        <v>2194.4</v>
      </c>
      <c r="C43" s="10">
        <v>44401</v>
      </c>
      <c r="D43" s="10">
        <v>44376</v>
      </c>
      <c r="E43" s="10"/>
      <c r="F43" s="10"/>
      <c r="G43" s="1">
        <f t="shared" si="0"/>
        <v>-25</v>
      </c>
      <c r="H43" s="9">
        <f t="shared" si="1"/>
        <v>-54860</v>
      </c>
    </row>
    <row r="44" spans="1:8" x14ac:dyDescent="0.25">
      <c r="A44" s="16" t="s">
        <v>108</v>
      </c>
      <c r="B44" s="9">
        <v>1100</v>
      </c>
      <c r="C44" s="10">
        <v>44401</v>
      </c>
      <c r="D44" s="10">
        <v>44376</v>
      </c>
      <c r="E44" s="10"/>
      <c r="F44" s="10"/>
      <c r="G44" s="1">
        <f t="shared" si="0"/>
        <v>-25</v>
      </c>
      <c r="H44" s="9">
        <f t="shared" si="1"/>
        <v>-27500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4213.7</v>
      </c>
      <c r="C1" s="31">
        <f>COUNTA(A4:A203)</f>
        <v>6</v>
      </c>
      <c r="G1" s="13">
        <f>IF(B1&lt;&gt;0,H1/B1,0)</f>
        <v>-24.514251133208344</v>
      </c>
      <c r="H1" s="12">
        <f>SUM(H4:H195)</f>
        <v>-103295.7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109</v>
      </c>
      <c r="B4" s="9">
        <v>800</v>
      </c>
      <c r="C4" s="10">
        <v>44406</v>
      </c>
      <c r="D4" s="10">
        <v>44385</v>
      </c>
      <c r="E4" s="10"/>
      <c r="F4" s="10"/>
      <c r="G4" s="1">
        <f>D4-C4-(F4-E4)</f>
        <v>-21</v>
      </c>
      <c r="H4" s="9">
        <f>B4*G4</f>
        <v>-16800</v>
      </c>
    </row>
    <row r="5" spans="1:8" x14ac:dyDescent="0.25">
      <c r="A5" s="16" t="s">
        <v>110</v>
      </c>
      <c r="B5" s="9">
        <v>650.70000000000005</v>
      </c>
      <c r="C5" s="10">
        <v>44406</v>
      </c>
      <c r="D5" s="10">
        <v>44385</v>
      </c>
      <c r="E5" s="10"/>
      <c r="F5" s="10"/>
      <c r="G5" s="1">
        <f t="shared" ref="G5:G68" si="0">D5-C5-(F5-E5)</f>
        <v>-21</v>
      </c>
      <c r="H5" s="9">
        <f t="shared" ref="H5:H68" si="1">B5*G5</f>
        <v>-13664.7</v>
      </c>
    </row>
    <row r="6" spans="1:8" x14ac:dyDescent="0.25">
      <c r="A6" s="16" t="s">
        <v>111</v>
      </c>
      <c r="B6" s="9">
        <v>600</v>
      </c>
      <c r="C6" s="10">
        <v>44415</v>
      </c>
      <c r="D6" s="10">
        <v>44392</v>
      </c>
      <c r="E6" s="10"/>
      <c r="F6" s="10"/>
      <c r="G6" s="1">
        <f t="shared" si="0"/>
        <v>-23</v>
      </c>
      <c r="H6" s="9">
        <f t="shared" si="1"/>
        <v>-13800</v>
      </c>
    </row>
    <row r="7" spans="1:8" x14ac:dyDescent="0.25">
      <c r="A7" s="16" t="s">
        <v>112</v>
      </c>
      <c r="B7" s="9">
        <v>549</v>
      </c>
      <c r="C7" s="10">
        <v>44419</v>
      </c>
      <c r="D7" s="10">
        <v>44392</v>
      </c>
      <c r="E7" s="10"/>
      <c r="F7" s="10"/>
      <c r="G7" s="1">
        <f t="shared" si="0"/>
        <v>-27</v>
      </c>
      <c r="H7" s="9">
        <f t="shared" si="1"/>
        <v>-14823</v>
      </c>
    </row>
    <row r="8" spans="1:8" x14ac:dyDescent="0.25">
      <c r="A8" s="16" t="s">
        <v>113</v>
      </c>
      <c r="B8" s="9">
        <v>1404</v>
      </c>
      <c r="C8" s="10">
        <v>44419</v>
      </c>
      <c r="D8" s="10">
        <v>44392</v>
      </c>
      <c r="E8" s="10"/>
      <c r="F8" s="10"/>
      <c r="G8" s="1">
        <f t="shared" si="0"/>
        <v>-27</v>
      </c>
      <c r="H8" s="9">
        <f t="shared" si="1"/>
        <v>-37908</v>
      </c>
    </row>
    <row r="9" spans="1:8" x14ac:dyDescent="0.25">
      <c r="A9" s="16" t="s">
        <v>114</v>
      </c>
      <c r="B9" s="9">
        <v>210</v>
      </c>
      <c r="C9" s="10">
        <v>44422</v>
      </c>
      <c r="D9" s="10">
        <v>44392</v>
      </c>
      <c r="E9" s="10"/>
      <c r="F9" s="10"/>
      <c r="G9" s="1">
        <f t="shared" si="0"/>
        <v>-30</v>
      </c>
      <c r="H9" s="9">
        <f t="shared" si="1"/>
        <v>-6300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Rosina Falbo</cp:lastModifiedBy>
  <dcterms:created xsi:type="dcterms:W3CDTF">2006-09-16T00:00:00Z</dcterms:created>
  <dcterms:modified xsi:type="dcterms:W3CDTF">2021-07-16T06:31:31Z</dcterms:modified>
</cp:coreProperties>
</file>