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<sst xmlns="http://schemas.openxmlformats.org/spreadsheetml/2006/main" count="230" uniqueCount="166">
  <si>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</si>
  <si>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</si>
  <si>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</si>
  <si>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</si>
  <si>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</si>
  <si>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</si>
  <si>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</si>
  <si>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</si>
  <si>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</si>
  <si>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</si>
  <si>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</si>
  <si>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</si>
  <si>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</si>
  <si>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</si>
  <si>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</si>
  <si>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</si>
  <si>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</si>
  <si>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</si>
  <si>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</si>
  <si>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</si>
  <si>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</si>
  <si>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</si>
  <si>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VA-190744 del 02/12/2019</t>
  </si>
  <si>
    <t>201900757 del 16/12/2019</t>
  </si>
  <si>
    <t>45167 del 20/12/2019</t>
  </si>
  <si>
    <t>2019   144/E del 20/12/2019</t>
  </si>
  <si>
    <t>728/P del 20/12/2019</t>
  </si>
  <si>
    <t>727/P del 20/12/2019</t>
  </si>
  <si>
    <t>3370/FE del 24/12/2019</t>
  </si>
  <si>
    <t>PAE90/19 del 27/12/2019</t>
  </si>
  <si>
    <t>PA/123 del 31/12/2019</t>
  </si>
  <si>
    <t>2019   150/E del 31/12/2019</t>
  </si>
  <si>
    <t>1/E del 08/01/2020</t>
  </si>
  <si>
    <t>FPA 1/20 del 13/01/2020</t>
  </si>
  <si>
    <t>PAB-589 del 31/12/2019</t>
  </si>
  <si>
    <t>1/001 del 14/01/2020</t>
  </si>
  <si>
    <t>13/2020/PA del 13/01/2020</t>
  </si>
  <si>
    <t>106 del 17/01/2020</t>
  </si>
  <si>
    <t>8720001829 del 20/01/2020</t>
  </si>
  <si>
    <t>2/FE del 21/01/2020</t>
  </si>
  <si>
    <t>13/PA del 15/01/2020</t>
  </si>
  <si>
    <t>1/E del 22/01/2020</t>
  </si>
  <si>
    <t>140/PA del 27/01/2020</t>
  </si>
  <si>
    <t>139/PA del 27/01/2020</t>
  </si>
  <si>
    <t>2/PA del 27/01/2020</t>
  </si>
  <si>
    <t>144/PA del 27/01/2020</t>
  </si>
  <si>
    <t>3/PA del 27/01/2020</t>
  </si>
  <si>
    <t>2020/0000038/PA del 28/01/2020</t>
  </si>
  <si>
    <t>2020/0000037/PA del 28/01/2020</t>
  </si>
  <si>
    <t>2020/0000036/PA del 28/01/2020</t>
  </si>
  <si>
    <t>MI0170000082 del 28/01/2020</t>
  </si>
  <si>
    <t>MI0170000094 del 29/01/2020</t>
  </si>
  <si>
    <t>159/PA del 29/01/2020</t>
  </si>
  <si>
    <t>8720010827 del 30/01/2020</t>
  </si>
  <si>
    <t>202000055 del 31/01/2020</t>
  </si>
  <si>
    <t>6/FE del 31/01/2020</t>
  </si>
  <si>
    <t>16 del 31/01/2020</t>
  </si>
  <si>
    <t>15 del 31/01/2020</t>
  </si>
  <si>
    <t>53/P del 31/01/2020</t>
  </si>
  <si>
    <t>14 del 31/01/2020</t>
  </si>
  <si>
    <t>PAE3/20 del 31/01/2020</t>
  </si>
  <si>
    <t>42/2020 del 04/02/2020</t>
  </si>
  <si>
    <t>47/1/PA del 31/01/2020</t>
  </si>
  <si>
    <t>27/1/PA del 31/01/2020</t>
  </si>
  <si>
    <t>331/H del 06/02/2020</t>
  </si>
  <si>
    <t>7/PA del 13/02/2020</t>
  </si>
  <si>
    <t>2020    12/E del 11/02/2020</t>
  </si>
  <si>
    <t>9/PA del 13/02/2020</t>
  </si>
  <si>
    <t>8/PA del 13/02/2020</t>
  </si>
  <si>
    <t>18 del 13/02/2020</t>
  </si>
  <si>
    <t>17 del 13/02/2020</t>
  </si>
  <si>
    <t>362/2020 del 12/02/2020</t>
  </si>
  <si>
    <t>2000341293 del 18/02/2020</t>
  </si>
  <si>
    <t>2000341313 del 18/02/2020</t>
  </si>
  <si>
    <t>20204E05295 del 13/02/2020</t>
  </si>
  <si>
    <t>2020     9/E del 31/01/2020</t>
  </si>
  <si>
    <t>20204E05519 del 14/02/2020</t>
  </si>
  <si>
    <t>347/PA del 26/02/2020</t>
  </si>
  <si>
    <t>217/PA del 25/02/2020</t>
  </si>
  <si>
    <t>50M del 13/02/2020</t>
  </si>
  <si>
    <t>2020   191/A del 19/02/2020</t>
  </si>
  <si>
    <t>FM20001506 del 05/03/2020</t>
  </si>
  <si>
    <t>659/2020 del 10/03/2020</t>
  </si>
  <si>
    <t>344-20 del 09/03/2020</t>
  </si>
  <si>
    <t>75/1/PA del 29/02/2020</t>
  </si>
  <si>
    <t>602/F del 05/03/2020</t>
  </si>
  <si>
    <t>20/R5 del 12/03/2020</t>
  </si>
  <si>
    <t>500/FE del 25/02/2020</t>
  </si>
  <si>
    <t>8720023150 del 03/03/2020</t>
  </si>
  <si>
    <t>SP/5 del 29/02/2020</t>
  </si>
  <si>
    <t>9117001708 del 29/02/2020</t>
  </si>
  <si>
    <t>2020.FD1214.01 del 31/03/2020</t>
  </si>
  <si>
    <t>88/1/PA del 31/03/2020</t>
  </si>
  <si>
    <t>PAB-71 del 31/03/2020</t>
  </si>
  <si>
    <t>8720048469 del 20/04/2020</t>
  </si>
  <si>
    <t>9117003775 del 14/04/2020</t>
  </si>
  <si>
    <t>1132/FE del 21/04/2020</t>
  </si>
  <si>
    <t>8720053032 del 30/04/2020</t>
  </si>
  <si>
    <t>04/PA/2020 del 28/04/2020</t>
  </si>
  <si>
    <t>129/1/PA del 30/04/2020</t>
  </si>
  <si>
    <t>0000011 del 30/04/2020</t>
  </si>
  <si>
    <t>127/1/PA del 30/04/2020</t>
  </si>
  <si>
    <t>2020.FD1333.01 del 30/04/2020</t>
  </si>
  <si>
    <t>139/1/PA del 30/04/2020</t>
  </si>
  <si>
    <t>1/FE del 13/05/2020</t>
  </si>
  <si>
    <t>26/E7 del 12/05/2020</t>
  </si>
  <si>
    <t>52 del 14/05/2020</t>
  </si>
  <si>
    <t>247/2020/PA del 20/05/2020</t>
  </si>
  <si>
    <t>155 / EO del 21/05/2020</t>
  </si>
  <si>
    <t>0000128/SP del 22/05/2020</t>
  </si>
  <si>
    <t>0000040 del 18/05/2020</t>
  </si>
  <si>
    <t>20-16-4 del 27/02/2020</t>
  </si>
  <si>
    <t>FPA 2/20 del 25/05/2020</t>
  </si>
  <si>
    <t>2020.FD1805.01 del 30/05/2020</t>
  </si>
  <si>
    <t>166/1/PA del 31/05/2020</t>
  </si>
  <si>
    <t>000037/2020/24 del 09/06/2020</t>
  </si>
  <si>
    <t>526/PA del 08/06/2020</t>
  </si>
  <si>
    <t>325V del 19/06/2020</t>
  </si>
  <si>
    <t>2017328 del 22/06/2020</t>
  </si>
  <si>
    <t>64M del 25/06/2020</t>
  </si>
  <si>
    <t>2 del 29/06/2020</t>
  </si>
  <si>
    <t>VA-200327 del 25/06/2020</t>
  </si>
  <si>
    <t>138/001 del 22/06/2020</t>
  </si>
  <si>
    <t>20204E15327 del 25/06/2020</t>
  </si>
  <si>
    <t>2/FE del 01/07/2020</t>
  </si>
  <si>
    <t>9117007971 del 13/07/2020</t>
  </si>
  <si>
    <t>168/1/PA del 30/06/2020</t>
  </si>
  <si>
    <t>2017872 del 01/07/2020</t>
  </si>
  <si>
    <t>PAB-221 del 30/06/2020</t>
  </si>
  <si>
    <t>2020.FD2304.01 del 30/06/2020</t>
  </si>
  <si>
    <t>1069 del 01/07/2020</t>
  </si>
  <si>
    <t>1992/FE del 13/07/2020</t>
  </si>
  <si>
    <t>2001468235 del 20/07/2020</t>
  </si>
  <si>
    <t>2001536154 del 29/07/2020</t>
  </si>
  <si>
    <t>759/2020 del 30/07/2020</t>
  </si>
  <si>
    <t>221/1/PA del 31/07/2020</t>
  </si>
  <si>
    <t>233/1/PA del 31/07/2020</t>
  </si>
  <si>
    <t>1814/20 del 31/07/2020</t>
  </si>
  <si>
    <t>1020223749 del 03/08/2020</t>
  </si>
  <si>
    <t>2189/FE del 30/07/2020</t>
  </si>
  <si>
    <t>7E del 31/07/2020</t>
  </si>
  <si>
    <t>2020/000174/PA del 11/08/2020</t>
  </si>
  <si>
    <t>1_0000310372_20 del 09/11/2020</t>
  </si>
  <si>
    <t>138 del 03/11/2020</t>
  </si>
  <si>
    <t>2020/000322/PA del 04/11/2020</t>
  </si>
  <si>
    <t>2020.FD4206.01 del 31/10/2020</t>
  </si>
  <si>
    <t>7454 del 06/11/2020</t>
  </si>
  <si>
    <t>341/1/PA del 31/10/2020</t>
  </si>
  <si>
    <t>367/1/PA del 31/10/2020</t>
  </si>
  <si>
    <t>364/1/PA del 31/10/2020</t>
  </si>
  <si>
    <t>109 del 10/11/2020</t>
  </si>
  <si>
    <t>2020/000341/PA del 12/11/2020</t>
  </si>
  <si>
    <t>1020349048 del 20/11/2020</t>
  </si>
  <si>
    <t>MI0170000291 del 23/11/2020</t>
  </si>
  <si>
    <t>125M del 27/11/2020</t>
  </si>
  <si>
    <t>0000298/SP del 23/11/2020</t>
  </si>
  <si>
    <t>393/1/PA del 30/11/2020</t>
  </si>
  <si>
    <t>60PA del 26/11/2020</t>
  </si>
  <si>
    <t>1424/PA del 01/12/2020</t>
  </si>
  <si>
    <t>337 del 04/12/2020</t>
  </si>
  <si>
    <t>532/PA del 04/12/2020</t>
  </si>
  <si>
    <t>MI0170000327 del 04/12/2020</t>
  </si>
  <si>
    <t>03177/20 del 15/12/2020</t>
  </si>
  <si>
    <t>1020378827 del 14/12/2020</t>
  </si>
  <si>
    <t>FPA 537/20 del 12/12/2020</t>
  </si>
  <si>
    <t>373/1/PA del 30/11/2020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</si>
</sst>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184</v>
      </c>
      <c r="B10" s="37"/>
      <c r="C10" s="50">
        <f>SUM(C16:D19)</f>
        <v>193039.31</v>
      </c>
      <c r="D10" s="37"/>
      <c r="E10" s="38">
        <f>('Trimestre 1'!H1+'Trimestre 2'!H1+'Trimestre 3'!H1+'Trimestre 4'!H1)/C10</f>
        <v>-17.93426406258912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93</v>
      </c>
      <c r="C16" s="51">
        <f>'Trimestre 1'!B1</f>
        <v>99422.65999999999</v>
      </c>
      <c r="D16" s="52"/>
      <c r="E16" s="51">
        <f>'Trimestre 1'!G1</f>
        <v>-23.243088648000374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32</v>
      </c>
      <c r="C17" s="51">
        <f>'Trimestre 2'!B1</f>
        <v>31553.26</v>
      </c>
      <c r="D17" s="52"/>
      <c r="E17" s="51">
        <f>'Trimestre 2'!G1</f>
        <v>12.218100760428559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35</v>
      </c>
      <c r="C18" s="51">
        <f>'Trimestre 3'!B1</f>
        <v>41955.08</v>
      </c>
      <c r="D18" s="52"/>
      <c r="E18" s="51">
        <f>'Trimestre 3'!G1</f>
        <v>-28.17482054616509</v>
      </c>
      <c r="F18" s="53"/>
    </row>
    <row r="19" spans="1:6" ht="21.75" customHeight="1" thickBot="1">
      <c r="A19" s="24" t="s">
        <v>18</v>
      </c>
      <c r="B19" s="25">
        <f>'Trimestre 4'!C1</f>
        <v>24</v>
      </c>
      <c r="C19" s="47">
        <f>'Trimestre 4'!B1</f>
        <v>20108.309999999998</v>
      </c>
      <c r="D19" s="49"/>
      <c r="E19" s="47">
        <f>'Trimestre 4'!G1</f>
        <v>-17.63312381796382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99422.65999999999</v>
      </c>
      <c r="C1">
        <f>COUNTA(A4:A203)</f>
        <v>93</v>
      </c>
      <c r="G1" s="20">
        <f>IF(B1&lt;&gt;0,H1/B1,0)</f>
        <v>-23.243088648000374</v>
      </c>
      <c r="H1" s="19">
        <f>SUM(H4:H195)</f>
        <v>-2310889.7000000007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94.12</v>
      </c>
      <c r="C4" s="17">
        <v>43846</v>
      </c>
      <c r="D4" s="17">
        <v>43845</v>
      </c>
      <c r="E4" s="17"/>
      <c r="F4" s="17"/>
      <c r="G4" s="1">
        <f>D4-C4-(F4-E4)</f>
        <v>-1</v>
      </c>
      <c r="H4" s="16">
        <f>B4*G4</f>
        <v>-94.12</v>
      </c>
    </row>
    <row r="5" spans="1:8" ht="15">
      <c r="A5" s="28" t="s">
        <v>23</v>
      </c>
      <c r="B5" s="16">
        <v>241.8</v>
      </c>
      <c r="C5" s="17">
        <v>43846</v>
      </c>
      <c r="D5" s="17">
        <v>43845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-241.8</v>
      </c>
    </row>
    <row r="6" spans="1:8" ht="15">
      <c r="A6" s="28" t="s">
        <v>24</v>
      </c>
      <c r="B6" s="16">
        <v>178.62</v>
      </c>
      <c r="C6" s="17">
        <v>43852</v>
      </c>
      <c r="D6" s="17">
        <v>43845</v>
      </c>
      <c r="E6" s="17"/>
      <c r="F6" s="17"/>
      <c r="G6" s="1">
        <f t="shared" si="0"/>
        <v>-7</v>
      </c>
      <c r="H6" s="16">
        <f t="shared" si="1"/>
        <v>-1250.3400000000001</v>
      </c>
    </row>
    <row r="7" spans="1:8" ht="15">
      <c r="A7" s="28" t="s">
        <v>25</v>
      </c>
      <c r="B7" s="16">
        <v>368.02</v>
      </c>
      <c r="C7" s="17">
        <v>43852</v>
      </c>
      <c r="D7" s="17">
        <v>43845</v>
      </c>
      <c r="E7" s="17"/>
      <c r="F7" s="17"/>
      <c r="G7" s="1">
        <f t="shared" si="0"/>
        <v>-7</v>
      </c>
      <c r="H7" s="16">
        <f t="shared" si="1"/>
        <v>-2576.14</v>
      </c>
    </row>
    <row r="8" spans="1:8" ht="15">
      <c r="A8" s="28" t="s">
        <v>26</v>
      </c>
      <c r="B8" s="16">
        <v>947</v>
      </c>
      <c r="C8" s="17">
        <v>43852</v>
      </c>
      <c r="D8" s="17">
        <v>43845</v>
      </c>
      <c r="E8" s="17"/>
      <c r="F8" s="17"/>
      <c r="G8" s="1">
        <f t="shared" si="0"/>
        <v>-7</v>
      </c>
      <c r="H8" s="16">
        <f t="shared" si="1"/>
        <v>-6629</v>
      </c>
    </row>
    <row r="9" spans="1:8" ht="15">
      <c r="A9" s="28" t="s">
        <v>27</v>
      </c>
      <c r="B9" s="16">
        <v>90</v>
      </c>
      <c r="C9" s="17">
        <v>43852</v>
      </c>
      <c r="D9" s="17">
        <v>43845</v>
      </c>
      <c r="E9" s="17"/>
      <c r="F9" s="17"/>
      <c r="G9" s="1">
        <f t="shared" si="0"/>
        <v>-7</v>
      </c>
      <c r="H9" s="16">
        <f t="shared" si="1"/>
        <v>-630</v>
      </c>
    </row>
    <row r="10" spans="1:8" ht="15">
      <c r="A10" s="28" t="s">
        <v>28</v>
      </c>
      <c r="B10" s="16">
        <v>409.19</v>
      </c>
      <c r="C10" s="17">
        <v>43856</v>
      </c>
      <c r="D10" s="17">
        <v>43845</v>
      </c>
      <c r="E10" s="17"/>
      <c r="F10" s="17"/>
      <c r="G10" s="1">
        <f t="shared" si="0"/>
        <v>-11</v>
      </c>
      <c r="H10" s="16">
        <f t="shared" si="1"/>
        <v>-4501.09</v>
      </c>
    </row>
    <row r="11" spans="1:8" ht="15">
      <c r="A11" s="28" t="s">
        <v>29</v>
      </c>
      <c r="B11" s="16">
        <v>1800</v>
      </c>
      <c r="C11" s="17">
        <v>43891</v>
      </c>
      <c r="D11" s="17">
        <v>43845</v>
      </c>
      <c r="E11" s="17"/>
      <c r="F11" s="17"/>
      <c r="G11" s="1">
        <f t="shared" si="0"/>
        <v>-46</v>
      </c>
      <c r="H11" s="16">
        <f t="shared" si="1"/>
        <v>-82800</v>
      </c>
    </row>
    <row r="12" spans="1:8" ht="15">
      <c r="A12" s="28" t="s">
        <v>30</v>
      </c>
      <c r="B12" s="16">
        <v>107.64</v>
      </c>
      <c r="C12" s="17">
        <v>43859</v>
      </c>
      <c r="D12" s="17">
        <v>43845</v>
      </c>
      <c r="E12" s="17"/>
      <c r="F12" s="17"/>
      <c r="G12" s="1">
        <f t="shared" si="0"/>
        <v>-14</v>
      </c>
      <c r="H12" s="16">
        <f t="shared" si="1"/>
        <v>-1506.96</v>
      </c>
    </row>
    <row r="13" spans="1:8" ht="15">
      <c r="A13" s="28" t="s">
        <v>31</v>
      </c>
      <c r="B13" s="16">
        <v>604.64</v>
      </c>
      <c r="C13" s="17">
        <v>43859</v>
      </c>
      <c r="D13" s="17">
        <v>43845</v>
      </c>
      <c r="E13" s="17"/>
      <c r="F13" s="17"/>
      <c r="G13" s="1">
        <f t="shared" si="0"/>
        <v>-14</v>
      </c>
      <c r="H13" s="16">
        <f t="shared" si="1"/>
        <v>-8464.96</v>
      </c>
    </row>
    <row r="14" spans="1:8" ht="15">
      <c r="A14" s="28" t="s">
        <v>32</v>
      </c>
      <c r="B14" s="16">
        <v>616.2</v>
      </c>
      <c r="C14" s="17">
        <v>43873</v>
      </c>
      <c r="D14" s="17">
        <v>43845</v>
      </c>
      <c r="E14" s="17"/>
      <c r="F14" s="17"/>
      <c r="G14" s="1">
        <f t="shared" si="0"/>
        <v>-28</v>
      </c>
      <c r="H14" s="16">
        <f t="shared" si="1"/>
        <v>-17253.600000000002</v>
      </c>
    </row>
    <row r="15" spans="1:8" ht="15">
      <c r="A15" s="28" t="s">
        <v>33</v>
      </c>
      <c r="B15" s="16">
        <v>1500</v>
      </c>
      <c r="C15" s="17">
        <v>43873</v>
      </c>
      <c r="D15" s="17">
        <v>43845</v>
      </c>
      <c r="E15" s="17"/>
      <c r="F15" s="17"/>
      <c r="G15" s="1">
        <f t="shared" si="0"/>
        <v>-28</v>
      </c>
      <c r="H15" s="16">
        <f t="shared" si="1"/>
        <v>-42000</v>
      </c>
    </row>
    <row r="16" spans="1:8" ht="15">
      <c r="A16" s="28" t="s">
        <v>23</v>
      </c>
      <c r="B16" s="16">
        <v>68.2</v>
      </c>
      <c r="C16" s="17">
        <v>43846</v>
      </c>
      <c r="D16" s="17">
        <v>43845</v>
      </c>
      <c r="E16" s="17"/>
      <c r="F16" s="17"/>
      <c r="G16" s="1">
        <f t="shared" si="0"/>
        <v>-1</v>
      </c>
      <c r="H16" s="16">
        <f t="shared" si="1"/>
        <v>-68.2</v>
      </c>
    </row>
    <row r="17" spans="1:8" ht="15">
      <c r="A17" s="28" t="s">
        <v>24</v>
      </c>
      <c r="B17" s="16">
        <v>50.38</v>
      </c>
      <c r="C17" s="17">
        <v>43852</v>
      </c>
      <c r="D17" s="17">
        <v>43845</v>
      </c>
      <c r="E17" s="17"/>
      <c r="F17" s="17"/>
      <c r="G17" s="1">
        <f t="shared" si="0"/>
        <v>-7</v>
      </c>
      <c r="H17" s="16">
        <f t="shared" si="1"/>
        <v>-352.66</v>
      </c>
    </row>
    <row r="18" spans="1:8" ht="15">
      <c r="A18" s="28" t="s">
        <v>25</v>
      </c>
      <c r="B18" s="16">
        <v>40.89</v>
      </c>
      <c r="C18" s="17">
        <v>43852</v>
      </c>
      <c r="D18" s="17">
        <v>43845</v>
      </c>
      <c r="E18" s="17"/>
      <c r="F18" s="17"/>
      <c r="G18" s="1">
        <f t="shared" si="0"/>
        <v>-7</v>
      </c>
      <c r="H18" s="16">
        <f t="shared" si="1"/>
        <v>-286.23</v>
      </c>
    </row>
    <row r="19" spans="1:8" ht="15">
      <c r="A19" s="28" t="s">
        <v>26</v>
      </c>
      <c r="B19" s="16">
        <v>83</v>
      </c>
      <c r="C19" s="17">
        <v>43852</v>
      </c>
      <c r="D19" s="17">
        <v>43845</v>
      </c>
      <c r="E19" s="17"/>
      <c r="F19" s="17"/>
      <c r="G19" s="1">
        <f t="shared" si="0"/>
        <v>-7</v>
      </c>
      <c r="H19" s="16">
        <f t="shared" si="1"/>
        <v>-581</v>
      </c>
    </row>
    <row r="20" spans="1:8" ht="15">
      <c r="A20" s="28" t="s">
        <v>27</v>
      </c>
      <c r="B20" s="16">
        <v>10</v>
      </c>
      <c r="C20" s="17">
        <v>43852</v>
      </c>
      <c r="D20" s="17">
        <v>43845</v>
      </c>
      <c r="E20" s="17"/>
      <c r="F20" s="17"/>
      <c r="G20" s="1">
        <f t="shared" si="0"/>
        <v>-7</v>
      </c>
      <c r="H20" s="16">
        <f t="shared" si="1"/>
        <v>-70</v>
      </c>
    </row>
    <row r="21" spans="1:8" ht="15">
      <c r="A21" s="28" t="s">
        <v>28</v>
      </c>
      <c r="B21" s="16">
        <v>115.41</v>
      </c>
      <c r="C21" s="17">
        <v>43856</v>
      </c>
      <c r="D21" s="17">
        <v>43845</v>
      </c>
      <c r="E21" s="17"/>
      <c r="F21" s="17"/>
      <c r="G21" s="1">
        <f t="shared" si="0"/>
        <v>-11</v>
      </c>
      <c r="H21" s="16">
        <f t="shared" si="1"/>
        <v>-1269.51</v>
      </c>
    </row>
    <row r="22" spans="1:8" ht="15">
      <c r="A22" s="28" t="s">
        <v>31</v>
      </c>
      <c r="B22" s="16">
        <v>67.18</v>
      </c>
      <c r="C22" s="17">
        <v>43859</v>
      </c>
      <c r="D22" s="17">
        <v>43845</v>
      </c>
      <c r="E22" s="17"/>
      <c r="F22" s="17"/>
      <c r="G22" s="1">
        <f t="shared" si="0"/>
        <v>-14</v>
      </c>
      <c r="H22" s="16">
        <f t="shared" si="1"/>
        <v>-940.5200000000001</v>
      </c>
    </row>
    <row r="23" spans="1:8" ht="15">
      <c r="A23" s="28" t="s">
        <v>30</v>
      </c>
      <c r="B23" s="16">
        <v>30.36</v>
      </c>
      <c r="C23" s="17">
        <v>43859</v>
      </c>
      <c r="D23" s="17">
        <v>43845</v>
      </c>
      <c r="E23" s="17"/>
      <c r="F23" s="17"/>
      <c r="G23" s="1">
        <f t="shared" si="0"/>
        <v>-14</v>
      </c>
      <c r="H23" s="16">
        <f t="shared" si="1"/>
        <v>-425.03999999999996</v>
      </c>
    </row>
    <row r="24" spans="1:8" ht="15">
      <c r="A24" s="28" t="s">
        <v>32</v>
      </c>
      <c r="B24" s="16">
        <v>173.8</v>
      </c>
      <c r="C24" s="17">
        <v>43873</v>
      </c>
      <c r="D24" s="17">
        <v>43845</v>
      </c>
      <c r="E24" s="17"/>
      <c r="F24" s="17"/>
      <c r="G24" s="1">
        <f t="shared" si="0"/>
        <v>-28</v>
      </c>
      <c r="H24" s="16">
        <f t="shared" si="1"/>
        <v>-4866.400000000001</v>
      </c>
    </row>
    <row r="25" spans="1:8" ht="15">
      <c r="A25" s="28" t="s">
        <v>34</v>
      </c>
      <c r="B25" s="16">
        <v>567</v>
      </c>
      <c r="C25" s="17">
        <v>43876</v>
      </c>
      <c r="D25" s="17">
        <v>43853</v>
      </c>
      <c r="E25" s="17"/>
      <c r="F25" s="17"/>
      <c r="G25" s="1">
        <f t="shared" si="0"/>
        <v>-23</v>
      </c>
      <c r="H25" s="16">
        <f t="shared" si="1"/>
        <v>-13041</v>
      </c>
    </row>
    <row r="26" spans="1:8" ht="15">
      <c r="A26" s="28" t="s">
        <v>35</v>
      </c>
      <c r="B26" s="16">
        <v>2388</v>
      </c>
      <c r="C26" s="17">
        <v>43876</v>
      </c>
      <c r="D26" s="17">
        <v>43853</v>
      </c>
      <c r="E26" s="17"/>
      <c r="F26" s="17"/>
      <c r="G26" s="1">
        <f t="shared" si="0"/>
        <v>-23</v>
      </c>
      <c r="H26" s="16">
        <f t="shared" si="1"/>
        <v>-54924</v>
      </c>
    </row>
    <row r="27" spans="1:8" ht="15">
      <c r="A27" s="28" t="s">
        <v>36</v>
      </c>
      <c r="B27" s="16">
        <v>4000</v>
      </c>
      <c r="C27" s="17">
        <v>43877</v>
      </c>
      <c r="D27" s="17">
        <v>43853</v>
      </c>
      <c r="E27" s="17"/>
      <c r="F27" s="17"/>
      <c r="G27" s="1">
        <f t="shared" si="0"/>
        <v>-24</v>
      </c>
      <c r="H27" s="16">
        <f t="shared" si="1"/>
        <v>-96000</v>
      </c>
    </row>
    <row r="28" spans="1:8" ht="15">
      <c r="A28" s="28" t="s">
        <v>37</v>
      </c>
      <c r="B28" s="16">
        <v>57.38</v>
      </c>
      <c r="C28" s="17">
        <v>43883</v>
      </c>
      <c r="D28" s="17">
        <v>43853</v>
      </c>
      <c r="E28" s="17"/>
      <c r="F28" s="17"/>
      <c r="G28" s="1">
        <f t="shared" si="0"/>
        <v>-30</v>
      </c>
      <c r="H28" s="16">
        <f t="shared" si="1"/>
        <v>-1721.4</v>
      </c>
    </row>
    <row r="29" spans="1:8" ht="15">
      <c r="A29" s="28" t="s">
        <v>38</v>
      </c>
      <c r="B29" s="16">
        <v>84.59</v>
      </c>
      <c r="C29" s="17">
        <v>43883</v>
      </c>
      <c r="D29" s="17">
        <v>43853</v>
      </c>
      <c r="E29" s="17"/>
      <c r="F29" s="17"/>
      <c r="G29" s="1">
        <f t="shared" si="0"/>
        <v>-30</v>
      </c>
      <c r="H29" s="16">
        <f t="shared" si="1"/>
        <v>-2537.7000000000003</v>
      </c>
    </row>
    <row r="30" spans="1:8" ht="15">
      <c r="A30" s="28" t="s">
        <v>39</v>
      </c>
      <c r="B30" s="16">
        <v>560</v>
      </c>
      <c r="C30" s="17">
        <v>43883</v>
      </c>
      <c r="D30" s="17">
        <v>43853</v>
      </c>
      <c r="E30" s="17"/>
      <c r="F30" s="17"/>
      <c r="G30" s="1">
        <f t="shared" si="0"/>
        <v>-30</v>
      </c>
      <c r="H30" s="16">
        <f t="shared" si="1"/>
        <v>-16800</v>
      </c>
    </row>
    <row r="31" spans="1:8" ht="15">
      <c r="A31" s="28" t="s">
        <v>40</v>
      </c>
      <c r="B31" s="16">
        <v>201.02</v>
      </c>
      <c r="C31" s="17">
        <v>43883</v>
      </c>
      <c r="D31" s="17">
        <v>43853</v>
      </c>
      <c r="E31" s="17"/>
      <c r="F31" s="17"/>
      <c r="G31" s="1">
        <f t="shared" si="0"/>
        <v>-30</v>
      </c>
      <c r="H31" s="16">
        <f t="shared" si="1"/>
        <v>-6030.6</v>
      </c>
    </row>
    <row r="32" spans="1:8" ht="15">
      <c r="A32" s="28" t="s">
        <v>41</v>
      </c>
      <c r="B32" s="16">
        <v>1336.39</v>
      </c>
      <c r="C32" s="17">
        <v>43884</v>
      </c>
      <c r="D32" s="17">
        <v>43857</v>
      </c>
      <c r="E32" s="17"/>
      <c r="F32" s="17"/>
      <c r="G32" s="1">
        <f t="shared" si="0"/>
        <v>-27</v>
      </c>
      <c r="H32" s="16">
        <f t="shared" si="1"/>
        <v>-36082.530000000006</v>
      </c>
    </row>
    <row r="33" spans="1:8" ht="15">
      <c r="A33" s="28" t="s">
        <v>42</v>
      </c>
      <c r="B33" s="16">
        <v>4300</v>
      </c>
      <c r="C33" s="17">
        <v>43889</v>
      </c>
      <c r="D33" s="17">
        <v>43866</v>
      </c>
      <c r="E33" s="17"/>
      <c r="F33" s="17"/>
      <c r="G33" s="1">
        <f t="shared" si="0"/>
        <v>-23</v>
      </c>
      <c r="H33" s="16">
        <f t="shared" si="1"/>
        <v>-98900</v>
      </c>
    </row>
    <row r="34" spans="1:8" ht="15">
      <c r="A34" s="28" t="s">
        <v>43</v>
      </c>
      <c r="B34" s="16">
        <v>7480</v>
      </c>
      <c r="C34" s="17">
        <v>43889</v>
      </c>
      <c r="D34" s="17">
        <v>43866</v>
      </c>
      <c r="E34" s="17"/>
      <c r="F34" s="17"/>
      <c r="G34" s="1">
        <f t="shared" si="0"/>
        <v>-23</v>
      </c>
      <c r="H34" s="16">
        <f t="shared" si="1"/>
        <v>-172040</v>
      </c>
    </row>
    <row r="35" spans="1:8" ht="15">
      <c r="A35" s="28" t="s">
        <v>44</v>
      </c>
      <c r="B35" s="16">
        <v>375.91</v>
      </c>
      <c r="C35" s="17">
        <v>43889</v>
      </c>
      <c r="D35" s="17">
        <v>43866</v>
      </c>
      <c r="E35" s="17"/>
      <c r="F35" s="17"/>
      <c r="G35" s="1">
        <f t="shared" si="0"/>
        <v>-23</v>
      </c>
      <c r="H35" s="16">
        <f t="shared" si="1"/>
        <v>-8645.93</v>
      </c>
    </row>
    <row r="36" spans="1:8" ht="15">
      <c r="A36" s="28" t="s">
        <v>45</v>
      </c>
      <c r="B36" s="16">
        <v>11000</v>
      </c>
      <c r="C36" s="17">
        <v>43889</v>
      </c>
      <c r="D36" s="17">
        <v>43866</v>
      </c>
      <c r="E36" s="17"/>
      <c r="F36" s="17"/>
      <c r="G36" s="1">
        <f t="shared" si="0"/>
        <v>-23</v>
      </c>
      <c r="H36" s="16">
        <f t="shared" si="1"/>
        <v>-253000</v>
      </c>
    </row>
    <row r="37" spans="1:8" ht="15">
      <c r="A37" s="28" t="s">
        <v>46</v>
      </c>
      <c r="B37" s="16">
        <v>330.91</v>
      </c>
      <c r="C37" s="17">
        <v>43889</v>
      </c>
      <c r="D37" s="17">
        <v>43866</v>
      </c>
      <c r="E37" s="17"/>
      <c r="F37" s="17"/>
      <c r="G37" s="1">
        <f t="shared" si="0"/>
        <v>-23</v>
      </c>
      <c r="H37" s="16">
        <f t="shared" si="1"/>
        <v>-7610.93</v>
      </c>
    </row>
    <row r="38" spans="1:8" ht="15">
      <c r="A38" s="28" t="s">
        <v>47</v>
      </c>
      <c r="B38" s="16">
        <v>1140</v>
      </c>
      <c r="C38" s="17">
        <v>43889</v>
      </c>
      <c r="D38" s="17">
        <v>43866</v>
      </c>
      <c r="E38" s="17"/>
      <c r="F38" s="17"/>
      <c r="G38" s="1">
        <f t="shared" si="0"/>
        <v>-23</v>
      </c>
      <c r="H38" s="16">
        <f t="shared" si="1"/>
        <v>-26220</v>
      </c>
    </row>
    <row r="39" spans="1:8" ht="15">
      <c r="A39" s="28" t="s">
        <v>48</v>
      </c>
      <c r="B39" s="16">
        <v>4350</v>
      </c>
      <c r="C39" s="17">
        <v>43889</v>
      </c>
      <c r="D39" s="17">
        <v>43866</v>
      </c>
      <c r="E39" s="17"/>
      <c r="F39" s="17"/>
      <c r="G39" s="1">
        <f t="shared" si="0"/>
        <v>-23</v>
      </c>
      <c r="H39" s="16">
        <f t="shared" si="1"/>
        <v>-100050</v>
      </c>
    </row>
    <row r="40" spans="1:8" ht="15">
      <c r="A40" s="28" t="s">
        <v>49</v>
      </c>
      <c r="B40" s="16">
        <v>4280</v>
      </c>
      <c r="C40" s="17">
        <v>43889</v>
      </c>
      <c r="D40" s="17">
        <v>43866</v>
      </c>
      <c r="E40" s="17"/>
      <c r="F40" s="17"/>
      <c r="G40" s="1">
        <f t="shared" si="0"/>
        <v>-23</v>
      </c>
      <c r="H40" s="16">
        <f t="shared" si="1"/>
        <v>-98440</v>
      </c>
    </row>
    <row r="41" spans="1:8" ht="15">
      <c r="A41" s="28" t="s">
        <v>50</v>
      </c>
      <c r="B41" s="16">
        <v>414.55</v>
      </c>
      <c r="C41" s="17">
        <v>43889</v>
      </c>
      <c r="D41" s="17">
        <v>43866</v>
      </c>
      <c r="E41" s="17"/>
      <c r="F41" s="17"/>
      <c r="G41" s="1">
        <f t="shared" si="0"/>
        <v>-23</v>
      </c>
      <c r="H41" s="16">
        <f t="shared" si="1"/>
        <v>-9534.65</v>
      </c>
    </row>
    <row r="42" spans="1:8" ht="15">
      <c r="A42" s="28" t="s">
        <v>51</v>
      </c>
      <c r="B42" s="16">
        <v>786.07</v>
      </c>
      <c r="C42" s="17">
        <v>43890</v>
      </c>
      <c r="D42" s="17">
        <v>43866</v>
      </c>
      <c r="E42" s="17"/>
      <c r="F42" s="17"/>
      <c r="G42" s="1">
        <f t="shared" si="0"/>
        <v>-24</v>
      </c>
      <c r="H42" s="16">
        <f t="shared" si="1"/>
        <v>-18865.68</v>
      </c>
    </row>
    <row r="43" spans="1:8" ht="15">
      <c r="A43" s="28" t="s">
        <v>52</v>
      </c>
      <c r="B43" s="16">
        <v>8250</v>
      </c>
      <c r="C43" s="17">
        <v>43890</v>
      </c>
      <c r="D43" s="17">
        <v>43866</v>
      </c>
      <c r="E43" s="17"/>
      <c r="F43" s="17"/>
      <c r="G43" s="1">
        <f t="shared" si="0"/>
        <v>-24</v>
      </c>
      <c r="H43" s="16">
        <f t="shared" si="1"/>
        <v>-198000</v>
      </c>
    </row>
    <row r="44" spans="1:8" ht="15">
      <c r="A44" s="28" t="s">
        <v>53</v>
      </c>
      <c r="B44" s="16">
        <v>44.86</v>
      </c>
      <c r="C44" s="17">
        <v>43894</v>
      </c>
      <c r="D44" s="17">
        <v>43866</v>
      </c>
      <c r="E44" s="17"/>
      <c r="F44" s="17"/>
      <c r="G44" s="1">
        <f t="shared" si="0"/>
        <v>-28</v>
      </c>
      <c r="H44" s="16">
        <f t="shared" si="1"/>
        <v>-1256.08</v>
      </c>
    </row>
    <row r="45" spans="1:8" ht="15">
      <c r="A45" s="28" t="s">
        <v>54</v>
      </c>
      <c r="B45" s="16">
        <v>580</v>
      </c>
      <c r="C45" s="17">
        <v>43894</v>
      </c>
      <c r="D45" s="17">
        <v>43866</v>
      </c>
      <c r="E45" s="17"/>
      <c r="F45" s="17"/>
      <c r="G45" s="1">
        <f t="shared" si="0"/>
        <v>-28</v>
      </c>
      <c r="H45" s="16">
        <f t="shared" si="1"/>
        <v>-16240</v>
      </c>
    </row>
    <row r="46" spans="1:8" ht="15">
      <c r="A46" s="28" t="s">
        <v>55</v>
      </c>
      <c r="B46" s="16">
        <v>500.01</v>
      </c>
      <c r="C46" s="17">
        <v>43894</v>
      </c>
      <c r="D46" s="17">
        <v>43866</v>
      </c>
      <c r="E46" s="17"/>
      <c r="F46" s="17"/>
      <c r="G46" s="1">
        <f t="shared" si="0"/>
        <v>-28</v>
      </c>
      <c r="H46" s="16">
        <f t="shared" si="1"/>
        <v>-14000.279999999999</v>
      </c>
    </row>
    <row r="47" spans="1:8" ht="15">
      <c r="A47" s="28" t="s">
        <v>56</v>
      </c>
      <c r="B47" s="16">
        <v>8260</v>
      </c>
      <c r="C47" s="17">
        <v>43895</v>
      </c>
      <c r="D47" s="17">
        <v>43866</v>
      </c>
      <c r="E47" s="17"/>
      <c r="F47" s="17"/>
      <c r="G47" s="1">
        <f t="shared" si="0"/>
        <v>-29</v>
      </c>
      <c r="H47" s="16">
        <f t="shared" si="1"/>
        <v>-239540</v>
      </c>
    </row>
    <row r="48" spans="1:8" ht="15">
      <c r="A48" s="28" t="s">
        <v>57</v>
      </c>
      <c r="B48" s="16">
        <v>1900</v>
      </c>
      <c r="C48" s="17">
        <v>43895</v>
      </c>
      <c r="D48" s="17">
        <v>43866</v>
      </c>
      <c r="E48" s="17"/>
      <c r="F48" s="17"/>
      <c r="G48" s="1">
        <f t="shared" si="0"/>
        <v>-29</v>
      </c>
      <c r="H48" s="16">
        <f t="shared" si="1"/>
        <v>-55100</v>
      </c>
    </row>
    <row r="49" spans="1:8" ht="15">
      <c r="A49" s="28" t="s">
        <v>58</v>
      </c>
      <c r="B49" s="16">
        <v>800</v>
      </c>
      <c r="C49" s="17">
        <v>43895</v>
      </c>
      <c r="D49" s="17">
        <v>43866</v>
      </c>
      <c r="E49" s="17"/>
      <c r="F49" s="17"/>
      <c r="G49" s="1">
        <f t="shared" si="0"/>
        <v>-29</v>
      </c>
      <c r="H49" s="16">
        <f t="shared" si="1"/>
        <v>-23200</v>
      </c>
    </row>
    <row r="50" spans="1:8" ht="15">
      <c r="A50" s="28" t="s">
        <v>59</v>
      </c>
      <c r="B50" s="16">
        <v>3800</v>
      </c>
      <c r="C50" s="17">
        <v>43895</v>
      </c>
      <c r="D50" s="17">
        <v>43866</v>
      </c>
      <c r="E50" s="17"/>
      <c r="F50" s="17"/>
      <c r="G50" s="1">
        <f t="shared" si="0"/>
        <v>-29</v>
      </c>
      <c r="H50" s="16">
        <f t="shared" si="1"/>
        <v>-110200</v>
      </c>
    </row>
    <row r="51" spans="1:8" ht="15">
      <c r="A51" s="28" t="s">
        <v>60</v>
      </c>
      <c r="B51" s="16">
        <v>2400</v>
      </c>
      <c r="C51" s="17">
        <v>43895</v>
      </c>
      <c r="D51" s="17">
        <v>43881</v>
      </c>
      <c r="E51" s="17"/>
      <c r="F51" s="17"/>
      <c r="G51" s="1">
        <f t="shared" si="0"/>
        <v>-14</v>
      </c>
      <c r="H51" s="16">
        <f t="shared" si="1"/>
        <v>-33600</v>
      </c>
    </row>
    <row r="52" spans="1:8" ht="15">
      <c r="A52" s="28" t="s">
        <v>61</v>
      </c>
      <c r="B52" s="16">
        <v>324</v>
      </c>
      <c r="C52" s="17">
        <v>43896</v>
      </c>
      <c r="D52" s="17">
        <v>43881</v>
      </c>
      <c r="E52" s="17"/>
      <c r="F52" s="17"/>
      <c r="G52" s="1">
        <f t="shared" si="0"/>
        <v>-15</v>
      </c>
      <c r="H52" s="16">
        <f t="shared" si="1"/>
        <v>-4860</v>
      </c>
    </row>
    <row r="53" spans="1:8" ht="15">
      <c r="A53" s="28" t="s">
        <v>62</v>
      </c>
      <c r="B53" s="16">
        <v>210</v>
      </c>
      <c r="C53" s="17">
        <v>43902</v>
      </c>
      <c r="D53" s="17">
        <v>43881</v>
      </c>
      <c r="E53" s="17"/>
      <c r="F53" s="17"/>
      <c r="G53" s="1">
        <f t="shared" si="0"/>
        <v>-21</v>
      </c>
      <c r="H53" s="16">
        <f t="shared" si="1"/>
        <v>-4410</v>
      </c>
    </row>
    <row r="54" spans="1:8" ht="15">
      <c r="A54" s="28" t="s">
        <v>63</v>
      </c>
      <c r="B54" s="16">
        <v>225</v>
      </c>
      <c r="C54" s="17">
        <v>43902</v>
      </c>
      <c r="D54" s="17">
        <v>43881</v>
      </c>
      <c r="E54" s="17"/>
      <c r="F54" s="17"/>
      <c r="G54" s="1">
        <f t="shared" si="0"/>
        <v>-21</v>
      </c>
      <c r="H54" s="16">
        <f t="shared" si="1"/>
        <v>-4725</v>
      </c>
    </row>
    <row r="55" spans="1:8" ht="15">
      <c r="A55" s="28" t="s">
        <v>64</v>
      </c>
      <c r="B55" s="16">
        <v>335.16</v>
      </c>
      <c r="C55" s="17">
        <v>43904</v>
      </c>
      <c r="D55" s="17">
        <v>43881</v>
      </c>
      <c r="E55" s="17"/>
      <c r="F55" s="17"/>
      <c r="G55" s="1">
        <f t="shared" si="0"/>
        <v>-23</v>
      </c>
      <c r="H55" s="16">
        <f t="shared" si="1"/>
        <v>-7708.68</v>
      </c>
    </row>
    <row r="56" spans="1:8" ht="15">
      <c r="A56" s="28" t="s">
        <v>65</v>
      </c>
      <c r="B56" s="16">
        <v>255</v>
      </c>
      <c r="C56" s="17">
        <v>43905</v>
      </c>
      <c r="D56" s="17">
        <v>43881</v>
      </c>
      <c r="E56" s="17"/>
      <c r="F56" s="17"/>
      <c r="G56" s="1">
        <f t="shared" si="0"/>
        <v>-24</v>
      </c>
      <c r="H56" s="16">
        <f t="shared" si="1"/>
        <v>-6120</v>
      </c>
    </row>
    <row r="57" spans="1:8" ht="15">
      <c r="A57" s="28" t="s">
        <v>66</v>
      </c>
      <c r="B57" s="16">
        <v>269</v>
      </c>
      <c r="C57" s="17">
        <v>43904</v>
      </c>
      <c r="D57" s="17">
        <v>43881</v>
      </c>
      <c r="E57" s="17"/>
      <c r="F57" s="17"/>
      <c r="G57" s="1">
        <f t="shared" si="0"/>
        <v>-23</v>
      </c>
      <c r="H57" s="16">
        <f t="shared" si="1"/>
        <v>-6187</v>
      </c>
    </row>
    <row r="58" spans="1:8" ht="15">
      <c r="A58" s="28" t="s">
        <v>67</v>
      </c>
      <c r="B58" s="16">
        <v>657</v>
      </c>
      <c r="C58" s="17">
        <v>43905</v>
      </c>
      <c r="D58" s="17">
        <v>43881</v>
      </c>
      <c r="E58" s="17"/>
      <c r="F58" s="17"/>
      <c r="G58" s="1">
        <f t="shared" si="0"/>
        <v>-24</v>
      </c>
      <c r="H58" s="16">
        <f t="shared" si="1"/>
        <v>-15768</v>
      </c>
    </row>
    <row r="59" spans="1:8" ht="15">
      <c r="A59" s="28" t="s">
        <v>68</v>
      </c>
      <c r="B59" s="16">
        <v>657</v>
      </c>
      <c r="C59" s="17">
        <v>43905</v>
      </c>
      <c r="D59" s="17">
        <v>43881</v>
      </c>
      <c r="E59" s="17"/>
      <c r="F59" s="17"/>
      <c r="G59" s="1">
        <f t="shared" si="0"/>
        <v>-24</v>
      </c>
      <c r="H59" s="16">
        <f t="shared" si="1"/>
        <v>-15768</v>
      </c>
    </row>
    <row r="60" spans="1:8" ht="15">
      <c r="A60" s="28" t="s">
        <v>69</v>
      </c>
      <c r="B60" s="16">
        <v>3000</v>
      </c>
      <c r="C60" s="17">
        <v>43905</v>
      </c>
      <c r="D60" s="17">
        <v>43881</v>
      </c>
      <c r="E60" s="17"/>
      <c r="F60" s="17"/>
      <c r="G60" s="1">
        <f t="shared" si="0"/>
        <v>-24</v>
      </c>
      <c r="H60" s="16">
        <f t="shared" si="1"/>
        <v>-72000</v>
      </c>
    </row>
    <row r="61" spans="1:8" ht="15">
      <c r="A61" s="28" t="s">
        <v>70</v>
      </c>
      <c r="B61" s="16">
        <v>2000</v>
      </c>
      <c r="C61" s="17">
        <v>43905</v>
      </c>
      <c r="D61" s="17">
        <v>43881</v>
      </c>
      <c r="E61" s="17"/>
      <c r="F61" s="17"/>
      <c r="G61" s="1">
        <f t="shared" si="0"/>
        <v>-24</v>
      </c>
      <c r="H61" s="16">
        <f t="shared" si="1"/>
        <v>-48000</v>
      </c>
    </row>
    <row r="62" spans="1:8" ht="15">
      <c r="A62" s="28" t="s">
        <v>71</v>
      </c>
      <c r="B62" s="16">
        <v>583.04</v>
      </c>
      <c r="C62" s="17">
        <v>43905</v>
      </c>
      <c r="D62" s="17">
        <v>43881</v>
      </c>
      <c r="E62" s="17"/>
      <c r="F62" s="17"/>
      <c r="G62" s="1">
        <f t="shared" si="0"/>
        <v>-24</v>
      </c>
      <c r="H62" s="16">
        <f t="shared" si="1"/>
        <v>-13992.96</v>
      </c>
    </row>
    <row r="63" spans="1:8" ht="15">
      <c r="A63" s="28" t="s">
        <v>72</v>
      </c>
      <c r="B63" s="16">
        <v>326.66</v>
      </c>
      <c r="C63" s="17">
        <v>43910</v>
      </c>
      <c r="D63" s="17">
        <v>43881</v>
      </c>
      <c r="E63" s="17"/>
      <c r="F63" s="17"/>
      <c r="G63" s="1">
        <f t="shared" si="0"/>
        <v>-29</v>
      </c>
      <c r="H63" s="16">
        <f t="shared" si="1"/>
        <v>-9473.140000000001</v>
      </c>
    </row>
    <row r="64" spans="1:8" ht="15">
      <c r="A64" s="28" t="s">
        <v>73</v>
      </c>
      <c r="B64" s="16">
        <v>420.26</v>
      </c>
      <c r="C64" s="17">
        <v>43910</v>
      </c>
      <c r="D64" s="17">
        <v>43881</v>
      </c>
      <c r="E64" s="17"/>
      <c r="F64" s="17"/>
      <c r="G64" s="1">
        <f t="shared" si="0"/>
        <v>-29</v>
      </c>
      <c r="H64" s="16">
        <f t="shared" si="1"/>
        <v>-12187.539999999999</v>
      </c>
    </row>
    <row r="65" spans="1:8" ht="15">
      <c r="A65" s="28" t="s">
        <v>74</v>
      </c>
      <c r="B65" s="16">
        <v>526.49</v>
      </c>
      <c r="C65" s="17">
        <v>43910</v>
      </c>
      <c r="D65" s="17">
        <v>43881</v>
      </c>
      <c r="E65" s="17"/>
      <c r="F65" s="17"/>
      <c r="G65" s="1">
        <f t="shared" si="0"/>
        <v>-29</v>
      </c>
      <c r="H65" s="16">
        <f t="shared" si="1"/>
        <v>-15268.210000000001</v>
      </c>
    </row>
    <row r="66" spans="1:8" ht="15">
      <c r="A66" s="28" t="s">
        <v>68</v>
      </c>
      <c r="B66" s="16">
        <v>73</v>
      </c>
      <c r="C66" s="17">
        <v>43905</v>
      </c>
      <c r="D66" s="17">
        <v>43881</v>
      </c>
      <c r="E66" s="17"/>
      <c r="F66" s="17"/>
      <c r="G66" s="1">
        <f t="shared" si="0"/>
        <v>-24</v>
      </c>
      <c r="H66" s="16">
        <f t="shared" si="1"/>
        <v>-1752</v>
      </c>
    </row>
    <row r="67" spans="1:8" ht="15">
      <c r="A67" s="28" t="s">
        <v>67</v>
      </c>
      <c r="B67" s="16">
        <v>73</v>
      </c>
      <c r="C67" s="17">
        <v>43905</v>
      </c>
      <c r="D67" s="17">
        <v>43881</v>
      </c>
      <c r="E67" s="17"/>
      <c r="F67" s="17"/>
      <c r="G67" s="1">
        <f t="shared" si="0"/>
        <v>-24</v>
      </c>
      <c r="H67" s="16">
        <f t="shared" si="1"/>
        <v>-1752</v>
      </c>
    </row>
    <row r="68" spans="1:8" ht="15">
      <c r="A68" s="28" t="s">
        <v>71</v>
      </c>
      <c r="B68" s="16">
        <v>164.45</v>
      </c>
      <c r="C68" s="17">
        <v>43905</v>
      </c>
      <c r="D68" s="17">
        <v>43881</v>
      </c>
      <c r="E68" s="17"/>
      <c r="F68" s="17"/>
      <c r="G68" s="1">
        <f t="shared" si="0"/>
        <v>-24</v>
      </c>
      <c r="H68" s="16">
        <f t="shared" si="1"/>
        <v>-3946.7999999999997</v>
      </c>
    </row>
    <row r="69" spans="1:8" ht="15">
      <c r="A69" s="28" t="s">
        <v>72</v>
      </c>
      <c r="B69" s="16">
        <v>92.14</v>
      </c>
      <c r="C69" s="17">
        <v>43910</v>
      </c>
      <c r="D69" s="17">
        <v>43881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-2672.06</v>
      </c>
    </row>
    <row r="70" spans="1:8" ht="15">
      <c r="A70" s="28" t="s">
        <v>73</v>
      </c>
      <c r="B70" s="16">
        <v>118.54</v>
      </c>
      <c r="C70" s="17">
        <v>43910</v>
      </c>
      <c r="D70" s="17">
        <v>43881</v>
      </c>
      <c r="E70" s="17"/>
      <c r="F70" s="17"/>
      <c r="G70" s="1">
        <f t="shared" si="2"/>
        <v>-29</v>
      </c>
      <c r="H70" s="16">
        <f t="shared" si="3"/>
        <v>-3437.6600000000003</v>
      </c>
    </row>
    <row r="71" spans="1:8" ht="15">
      <c r="A71" s="28" t="s">
        <v>75</v>
      </c>
      <c r="B71" s="16">
        <v>810</v>
      </c>
      <c r="C71" s="17">
        <v>43911</v>
      </c>
      <c r="D71" s="17">
        <v>43881</v>
      </c>
      <c r="E71" s="17"/>
      <c r="F71" s="17"/>
      <c r="G71" s="1">
        <f t="shared" si="2"/>
        <v>-30</v>
      </c>
      <c r="H71" s="16">
        <f t="shared" si="3"/>
        <v>-24300</v>
      </c>
    </row>
    <row r="72" spans="1:8" ht="15">
      <c r="A72" s="28" t="s">
        <v>76</v>
      </c>
      <c r="B72" s="16">
        <v>23.09</v>
      </c>
      <c r="C72" s="17">
        <v>43912</v>
      </c>
      <c r="D72" s="17">
        <v>43915</v>
      </c>
      <c r="E72" s="17"/>
      <c r="F72" s="17"/>
      <c r="G72" s="1">
        <f t="shared" si="2"/>
        <v>3</v>
      </c>
      <c r="H72" s="16">
        <f t="shared" si="3"/>
        <v>69.27</v>
      </c>
    </row>
    <row r="73" spans="1:8" ht="15">
      <c r="A73" s="28" t="s">
        <v>77</v>
      </c>
      <c r="B73" s="16">
        <v>499.2</v>
      </c>
      <c r="C73" s="17">
        <v>43922</v>
      </c>
      <c r="D73" s="17">
        <v>43915</v>
      </c>
      <c r="E73" s="17"/>
      <c r="F73" s="17"/>
      <c r="G73" s="1">
        <f t="shared" si="2"/>
        <v>-7</v>
      </c>
      <c r="H73" s="16">
        <f t="shared" si="3"/>
        <v>-3494.4</v>
      </c>
    </row>
    <row r="74" spans="1:8" ht="15">
      <c r="A74" s="28" t="s">
        <v>78</v>
      </c>
      <c r="B74" s="16">
        <v>581</v>
      </c>
      <c r="C74" s="17">
        <v>43922</v>
      </c>
      <c r="D74" s="17">
        <v>43915</v>
      </c>
      <c r="E74" s="17"/>
      <c r="F74" s="17"/>
      <c r="G74" s="1">
        <f t="shared" si="2"/>
        <v>-7</v>
      </c>
      <c r="H74" s="16">
        <f t="shared" si="3"/>
        <v>-4067</v>
      </c>
    </row>
    <row r="75" spans="1:8" ht="15">
      <c r="A75" s="28" t="s">
        <v>79</v>
      </c>
      <c r="B75" s="16">
        <v>115</v>
      </c>
      <c r="C75" s="17">
        <v>43912</v>
      </c>
      <c r="D75" s="17">
        <v>43915</v>
      </c>
      <c r="E75" s="17"/>
      <c r="F75" s="17"/>
      <c r="G75" s="1">
        <f t="shared" si="2"/>
        <v>3</v>
      </c>
      <c r="H75" s="16">
        <f t="shared" si="3"/>
        <v>345</v>
      </c>
    </row>
    <row r="76" spans="1:8" ht="15">
      <c r="A76" s="28" t="s">
        <v>80</v>
      </c>
      <c r="B76" s="16">
        <v>115.15</v>
      </c>
      <c r="C76" s="17">
        <v>43922</v>
      </c>
      <c r="D76" s="17">
        <v>43915</v>
      </c>
      <c r="E76" s="17"/>
      <c r="F76" s="17"/>
      <c r="G76" s="1">
        <f t="shared" si="2"/>
        <v>-7</v>
      </c>
      <c r="H76" s="16">
        <f t="shared" si="3"/>
        <v>-806.0500000000001</v>
      </c>
    </row>
    <row r="77" spans="1:8" ht="15">
      <c r="A77" s="28" t="s">
        <v>81</v>
      </c>
      <c r="B77" s="16">
        <v>291.53</v>
      </c>
      <c r="C77" s="17">
        <v>43932</v>
      </c>
      <c r="D77" s="17">
        <v>43915</v>
      </c>
      <c r="E77" s="17"/>
      <c r="F77" s="17"/>
      <c r="G77" s="1">
        <f t="shared" si="2"/>
        <v>-17</v>
      </c>
      <c r="H77" s="16">
        <f t="shared" si="3"/>
        <v>-4956.009999999999</v>
      </c>
    </row>
    <row r="78" spans="1:8" ht="15">
      <c r="A78" s="28" t="s">
        <v>82</v>
      </c>
      <c r="B78" s="16">
        <v>356.54</v>
      </c>
      <c r="C78" s="17">
        <v>43932</v>
      </c>
      <c r="D78" s="17">
        <v>43915</v>
      </c>
      <c r="E78" s="17"/>
      <c r="F78" s="17"/>
      <c r="G78" s="1">
        <f t="shared" si="2"/>
        <v>-17</v>
      </c>
      <c r="H78" s="16">
        <f t="shared" si="3"/>
        <v>-6061.18</v>
      </c>
    </row>
    <row r="79" spans="1:8" ht="15">
      <c r="A79" s="28" t="s">
        <v>83</v>
      </c>
      <c r="B79" s="16">
        <v>2847</v>
      </c>
      <c r="C79" s="17">
        <v>43932</v>
      </c>
      <c r="D79" s="17">
        <v>43915</v>
      </c>
      <c r="E79" s="17"/>
      <c r="F79" s="17"/>
      <c r="G79" s="1">
        <f t="shared" si="2"/>
        <v>-17</v>
      </c>
      <c r="H79" s="16">
        <f t="shared" si="3"/>
        <v>-48399</v>
      </c>
    </row>
    <row r="80" spans="1:8" ht="15">
      <c r="A80" s="28" t="s">
        <v>84</v>
      </c>
      <c r="B80" s="16">
        <v>275.29</v>
      </c>
      <c r="C80" s="17">
        <v>43932</v>
      </c>
      <c r="D80" s="17">
        <v>43915</v>
      </c>
      <c r="E80" s="17"/>
      <c r="F80" s="17"/>
      <c r="G80" s="1">
        <f t="shared" si="2"/>
        <v>-17</v>
      </c>
      <c r="H80" s="16">
        <f t="shared" si="3"/>
        <v>-4679.93</v>
      </c>
    </row>
    <row r="81" spans="1:8" ht="15">
      <c r="A81" s="28" t="s">
        <v>85</v>
      </c>
      <c r="B81" s="16">
        <v>413.71</v>
      </c>
      <c r="C81" s="17">
        <v>43937</v>
      </c>
      <c r="D81" s="17">
        <v>43915</v>
      </c>
      <c r="E81" s="17"/>
      <c r="F81" s="17"/>
      <c r="G81" s="1">
        <f t="shared" si="2"/>
        <v>-22</v>
      </c>
      <c r="H81" s="16">
        <f t="shared" si="3"/>
        <v>-9101.619999999999</v>
      </c>
    </row>
    <row r="82" spans="1:8" ht="15">
      <c r="A82" s="28" t="s">
        <v>86</v>
      </c>
      <c r="B82" s="16">
        <v>363.46</v>
      </c>
      <c r="C82" s="17">
        <v>43937</v>
      </c>
      <c r="D82" s="17">
        <v>43915</v>
      </c>
      <c r="E82" s="17"/>
      <c r="F82" s="17"/>
      <c r="G82" s="1">
        <f t="shared" si="2"/>
        <v>-22</v>
      </c>
      <c r="H82" s="16">
        <f t="shared" si="3"/>
        <v>-7996.12</v>
      </c>
    </row>
    <row r="83" spans="1:8" ht="15">
      <c r="A83" s="28" t="s">
        <v>76</v>
      </c>
      <c r="B83" s="16">
        <v>6.51</v>
      </c>
      <c r="C83" s="17">
        <v>43912</v>
      </c>
      <c r="D83" s="17">
        <v>43915</v>
      </c>
      <c r="E83" s="17"/>
      <c r="F83" s="17"/>
      <c r="G83" s="1">
        <f t="shared" si="2"/>
        <v>3</v>
      </c>
      <c r="H83" s="16">
        <f t="shared" si="3"/>
        <v>19.53</v>
      </c>
    </row>
    <row r="84" spans="1:8" ht="15">
      <c r="A84" s="28" t="s">
        <v>77</v>
      </c>
      <c r="B84" s="16">
        <v>140.8</v>
      </c>
      <c r="C84" s="17">
        <v>43922</v>
      </c>
      <c r="D84" s="17">
        <v>43915</v>
      </c>
      <c r="E84" s="17"/>
      <c r="F84" s="17"/>
      <c r="G84" s="1">
        <f t="shared" si="2"/>
        <v>-7</v>
      </c>
      <c r="H84" s="16">
        <f t="shared" si="3"/>
        <v>-985.6000000000001</v>
      </c>
    </row>
    <row r="85" spans="1:8" ht="15">
      <c r="A85" s="28" t="s">
        <v>80</v>
      </c>
      <c r="B85" s="16">
        <v>12.8</v>
      </c>
      <c r="C85" s="17">
        <v>43922</v>
      </c>
      <c r="D85" s="17">
        <v>43915</v>
      </c>
      <c r="E85" s="17"/>
      <c r="F85" s="17"/>
      <c r="G85" s="1">
        <f t="shared" si="2"/>
        <v>-7</v>
      </c>
      <c r="H85" s="16">
        <f t="shared" si="3"/>
        <v>-89.60000000000001</v>
      </c>
    </row>
    <row r="86" spans="1:8" ht="15">
      <c r="A86" s="28" t="s">
        <v>78</v>
      </c>
      <c r="B86" s="16">
        <v>22</v>
      </c>
      <c r="C86" s="17">
        <v>43922</v>
      </c>
      <c r="D86" s="17">
        <v>43915</v>
      </c>
      <c r="E86" s="17"/>
      <c r="F86" s="17"/>
      <c r="G86" s="1">
        <f t="shared" si="2"/>
        <v>-7</v>
      </c>
      <c r="H86" s="16">
        <f t="shared" si="3"/>
        <v>-154</v>
      </c>
    </row>
    <row r="87" spans="1:8" ht="15">
      <c r="A87" s="28" t="s">
        <v>81</v>
      </c>
      <c r="B87" s="16">
        <v>82.23</v>
      </c>
      <c r="C87" s="17">
        <v>43932</v>
      </c>
      <c r="D87" s="17">
        <v>43915</v>
      </c>
      <c r="E87" s="17"/>
      <c r="F87" s="17"/>
      <c r="G87" s="1">
        <f t="shared" si="2"/>
        <v>-17</v>
      </c>
      <c r="H87" s="16">
        <f t="shared" si="3"/>
        <v>-1397.91</v>
      </c>
    </row>
    <row r="88" spans="1:8" ht="15">
      <c r="A88" s="28" t="s">
        <v>83</v>
      </c>
      <c r="B88" s="16">
        <v>803</v>
      </c>
      <c r="C88" s="17">
        <v>43932</v>
      </c>
      <c r="D88" s="17">
        <v>43915</v>
      </c>
      <c r="E88" s="17"/>
      <c r="F88" s="17"/>
      <c r="G88" s="1">
        <f t="shared" si="2"/>
        <v>-17</v>
      </c>
      <c r="H88" s="16">
        <f t="shared" si="3"/>
        <v>-13651</v>
      </c>
    </row>
    <row r="89" spans="1:8" ht="15">
      <c r="A89" s="28" t="s">
        <v>82</v>
      </c>
      <c r="B89" s="16">
        <v>100.56</v>
      </c>
      <c r="C89" s="17">
        <v>43932</v>
      </c>
      <c r="D89" s="17">
        <v>43915</v>
      </c>
      <c r="E89" s="17"/>
      <c r="F89" s="17"/>
      <c r="G89" s="1">
        <f t="shared" si="2"/>
        <v>-17</v>
      </c>
      <c r="H89" s="16">
        <f t="shared" si="3"/>
        <v>-1709.52</v>
      </c>
    </row>
    <row r="90" spans="1:8" ht="15">
      <c r="A90" s="28" t="s">
        <v>84</v>
      </c>
      <c r="B90" s="16">
        <v>77.64</v>
      </c>
      <c r="C90" s="17">
        <v>43932</v>
      </c>
      <c r="D90" s="17">
        <v>43915</v>
      </c>
      <c r="E90" s="17"/>
      <c r="F90" s="17"/>
      <c r="G90" s="1">
        <f t="shared" si="2"/>
        <v>-17</v>
      </c>
      <c r="H90" s="16">
        <f t="shared" si="3"/>
        <v>-1319.88</v>
      </c>
    </row>
    <row r="91" spans="1:8" ht="15">
      <c r="A91" s="28" t="s">
        <v>85</v>
      </c>
      <c r="B91" s="16">
        <v>116.69</v>
      </c>
      <c r="C91" s="17">
        <v>43937</v>
      </c>
      <c r="D91" s="17">
        <v>43915</v>
      </c>
      <c r="E91" s="17"/>
      <c r="F91" s="17"/>
      <c r="G91" s="1">
        <f t="shared" si="2"/>
        <v>-22</v>
      </c>
      <c r="H91" s="16">
        <f t="shared" si="3"/>
        <v>-2567.18</v>
      </c>
    </row>
    <row r="92" spans="1:8" ht="15">
      <c r="A92" s="28" t="s">
        <v>86</v>
      </c>
      <c r="B92" s="16">
        <v>102.52</v>
      </c>
      <c r="C92" s="17">
        <v>43937</v>
      </c>
      <c r="D92" s="17">
        <v>43915</v>
      </c>
      <c r="E92" s="17"/>
      <c r="F92" s="17"/>
      <c r="G92" s="1">
        <f t="shared" si="2"/>
        <v>-22</v>
      </c>
      <c r="H92" s="16">
        <f t="shared" si="3"/>
        <v>-2255.44</v>
      </c>
    </row>
    <row r="93" spans="1:8" ht="15">
      <c r="A93" s="28" t="s">
        <v>87</v>
      </c>
      <c r="B93" s="16">
        <v>2623</v>
      </c>
      <c r="C93" s="17">
        <v>43926</v>
      </c>
      <c r="D93" s="17">
        <v>43915</v>
      </c>
      <c r="E93" s="17"/>
      <c r="F93" s="17"/>
      <c r="G93" s="1">
        <f t="shared" si="2"/>
        <v>-11</v>
      </c>
      <c r="H93" s="16">
        <f t="shared" si="3"/>
        <v>-28853</v>
      </c>
    </row>
    <row r="94" spans="1:8" ht="15">
      <c r="A94" s="28" t="s">
        <v>88</v>
      </c>
      <c r="B94" s="16">
        <v>26.06</v>
      </c>
      <c r="C94" s="17">
        <v>43926</v>
      </c>
      <c r="D94" s="17">
        <v>43915</v>
      </c>
      <c r="E94" s="17"/>
      <c r="F94" s="17"/>
      <c r="G94" s="1">
        <f t="shared" si="2"/>
        <v>-11</v>
      </c>
      <c r="H94" s="16">
        <f t="shared" si="3"/>
        <v>-286.65999999999997</v>
      </c>
    </row>
    <row r="95" spans="1:8" ht="15">
      <c r="A95" s="28" t="s">
        <v>89</v>
      </c>
      <c r="B95" s="16">
        <v>315</v>
      </c>
      <c r="C95" s="17">
        <v>43926</v>
      </c>
      <c r="D95" s="17">
        <v>43915</v>
      </c>
      <c r="E95" s="17"/>
      <c r="F95" s="17"/>
      <c r="G95" s="1">
        <f t="shared" si="2"/>
        <v>-11</v>
      </c>
      <c r="H95" s="16">
        <f t="shared" si="3"/>
        <v>-3465</v>
      </c>
    </row>
    <row r="96" spans="1:8" ht="15">
      <c r="A96" s="28" t="s">
        <v>90</v>
      </c>
      <c r="B96" s="16">
        <v>210</v>
      </c>
      <c r="C96" s="17">
        <v>43926</v>
      </c>
      <c r="D96" s="17">
        <v>43915</v>
      </c>
      <c r="E96" s="17"/>
      <c r="F96" s="17"/>
      <c r="G96" s="1">
        <f t="shared" si="2"/>
        <v>-11</v>
      </c>
      <c r="H96" s="16">
        <f t="shared" si="3"/>
        <v>-2310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31553.26</v>
      </c>
      <c r="C1">
        <f>COUNTA(A4:A203)</f>
        <v>32</v>
      </c>
      <c r="G1" s="20">
        <f>IF(B1&lt;&gt;0,H1/B1,0)</f>
        <v>12.218100760428559</v>
      </c>
      <c r="H1" s="19">
        <f>SUM(H4:H195)</f>
        <v>385520.91000000003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2180.13</v>
      </c>
      <c r="C4" s="17">
        <v>43966</v>
      </c>
      <c r="D4" s="17">
        <v>43944</v>
      </c>
      <c r="E4" s="17"/>
      <c r="F4" s="17"/>
      <c r="G4" s="1">
        <f>D4-C4-(F4-E4)</f>
        <v>-22</v>
      </c>
      <c r="H4" s="16">
        <f>B4*G4</f>
        <v>-47962.86</v>
      </c>
    </row>
    <row r="5" spans="1:8" ht="15">
      <c r="A5" s="28" t="s">
        <v>92</v>
      </c>
      <c r="B5" s="16">
        <v>77.35</v>
      </c>
      <c r="C5" s="17">
        <v>43966</v>
      </c>
      <c r="D5" s="17">
        <v>43944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-1701.6999999999998</v>
      </c>
    </row>
    <row r="6" spans="1:8" ht="15">
      <c r="A6" s="28" t="s">
        <v>93</v>
      </c>
      <c r="B6" s="16">
        <v>567</v>
      </c>
      <c r="C6" s="17">
        <v>43966</v>
      </c>
      <c r="D6" s="17">
        <v>43944</v>
      </c>
      <c r="E6" s="17"/>
      <c r="F6" s="17"/>
      <c r="G6" s="1">
        <f t="shared" si="0"/>
        <v>-22</v>
      </c>
      <c r="H6" s="16">
        <f t="shared" si="1"/>
        <v>-12474</v>
      </c>
    </row>
    <row r="7" spans="1:8" ht="15">
      <c r="A7" s="28" t="s">
        <v>94</v>
      </c>
      <c r="B7" s="16">
        <v>15.24</v>
      </c>
      <c r="C7" s="17">
        <v>43973</v>
      </c>
      <c r="D7" s="17">
        <v>43944</v>
      </c>
      <c r="E7" s="17"/>
      <c r="F7" s="17"/>
      <c r="G7" s="1">
        <f t="shared" si="0"/>
        <v>-29</v>
      </c>
      <c r="H7" s="16">
        <f t="shared" si="1"/>
        <v>-441.96</v>
      </c>
    </row>
    <row r="8" spans="1:8" ht="15">
      <c r="A8" s="28" t="s">
        <v>95</v>
      </c>
      <c r="B8" s="16">
        <v>210</v>
      </c>
      <c r="C8" s="17">
        <v>43973</v>
      </c>
      <c r="D8" s="17">
        <v>43944</v>
      </c>
      <c r="E8" s="17"/>
      <c r="F8" s="17"/>
      <c r="G8" s="1">
        <f t="shared" si="0"/>
        <v>-29</v>
      </c>
      <c r="H8" s="16">
        <f t="shared" si="1"/>
        <v>-6090</v>
      </c>
    </row>
    <row r="9" spans="1:8" ht="15">
      <c r="A9" s="28" t="s">
        <v>96</v>
      </c>
      <c r="B9" s="16">
        <v>201.53</v>
      </c>
      <c r="C9" s="17">
        <v>43980</v>
      </c>
      <c r="D9" s="17">
        <v>43957</v>
      </c>
      <c r="E9" s="17"/>
      <c r="F9" s="17"/>
      <c r="G9" s="1">
        <f t="shared" si="0"/>
        <v>-23</v>
      </c>
      <c r="H9" s="16">
        <f t="shared" si="1"/>
        <v>-4635.19</v>
      </c>
    </row>
    <row r="10" spans="1:8" ht="15">
      <c r="A10" s="28" t="s">
        <v>97</v>
      </c>
      <c r="B10" s="16">
        <v>17.83</v>
      </c>
      <c r="C10" s="17">
        <v>43987</v>
      </c>
      <c r="D10" s="17">
        <v>43957</v>
      </c>
      <c r="E10" s="17"/>
      <c r="F10" s="17"/>
      <c r="G10" s="1">
        <f t="shared" si="0"/>
        <v>-30</v>
      </c>
      <c r="H10" s="16">
        <f t="shared" si="1"/>
        <v>-534.9</v>
      </c>
    </row>
    <row r="11" spans="1:8" ht="15">
      <c r="A11" s="28" t="s">
        <v>98</v>
      </c>
      <c r="B11" s="16">
        <v>2422</v>
      </c>
      <c r="C11" s="17">
        <v>43987</v>
      </c>
      <c r="D11" s="17">
        <v>43957</v>
      </c>
      <c r="E11" s="17"/>
      <c r="F11" s="17"/>
      <c r="G11" s="1">
        <f t="shared" si="0"/>
        <v>-30</v>
      </c>
      <c r="H11" s="16">
        <f t="shared" si="1"/>
        <v>-72660</v>
      </c>
    </row>
    <row r="12" spans="1:8" ht="15">
      <c r="A12" s="28" t="s">
        <v>99</v>
      </c>
      <c r="B12" s="16">
        <v>2320.5</v>
      </c>
      <c r="C12" s="17">
        <v>43993</v>
      </c>
      <c r="D12" s="17">
        <v>43965</v>
      </c>
      <c r="E12" s="17"/>
      <c r="F12" s="17"/>
      <c r="G12" s="1">
        <f t="shared" si="0"/>
        <v>-28</v>
      </c>
      <c r="H12" s="16">
        <f t="shared" si="1"/>
        <v>-64974</v>
      </c>
    </row>
    <row r="13" spans="1:8" ht="15">
      <c r="A13" s="28" t="s">
        <v>100</v>
      </c>
      <c r="B13" s="16">
        <v>694.2</v>
      </c>
      <c r="C13" s="17">
        <v>43993</v>
      </c>
      <c r="D13" s="17">
        <v>43965</v>
      </c>
      <c r="E13" s="17"/>
      <c r="F13" s="17"/>
      <c r="G13" s="1">
        <f t="shared" si="0"/>
        <v>-28</v>
      </c>
      <c r="H13" s="16">
        <f t="shared" si="1"/>
        <v>-19437.600000000002</v>
      </c>
    </row>
    <row r="14" spans="1:8" ht="15">
      <c r="A14" s="28" t="s">
        <v>101</v>
      </c>
      <c r="B14" s="16">
        <v>175.5</v>
      </c>
      <c r="C14" s="17">
        <v>43993</v>
      </c>
      <c r="D14" s="17">
        <v>43965</v>
      </c>
      <c r="E14" s="17"/>
      <c r="F14" s="17"/>
      <c r="G14" s="1">
        <f t="shared" si="0"/>
        <v>-28</v>
      </c>
      <c r="H14" s="16">
        <f t="shared" si="1"/>
        <v>-4914</v>
      </c>
    </row>
    <row r="15" spans="1:8" ht="15">
      <c r="A15" s="28" t="s">
        <v>102</v>
      </c>
      <c r="B15" s="16">
        <v>128.39</v>
      </c>
      <c r="C15" s="17">
        <v>43993</v>
      </c>
      <c r="D15" s="17">
        <v>43965</v>
      </c>
      <c r="E15" s="17"/>
      <c r="F15" s="17"/>
      <c r="G15" s="1">
        <f t="shared" si="0"/>
        <v>-28</v>
      </c>
      <c r="H15" s="16">
        <f t="shared" si="1"/>
        <v>-3594.9199999999996</v>
      </c>
    </row>
    <row r="16" spans="1:8" ht="15">
      <c r="A16" s="28" t="s">
        <v>103</v>
      </c>
      <c r="B16" s="16">
        <v>210</v>
      </c>
      <c r="C16" s="17">
        <v>43993</v>
      </c>
      <c r="D16" s="17">
        <v>43965</v>
      </c>
      <c r="E16" s="17"/>
      <c r="F16" s="17"/>
      <c r="G16" s="1">
        <f t="shared" si="0"/>
        <v>-28</v>
      </c>
      <c r="H16" s="16">
        <f t="shared" si="1"/>
        <v>-5880</v>
      </c>
    </row>
    <row r="17" spans="1:8" ht="15">
      <c r="A17" s="28" t="s">
        <v>104</v>
      </c>
      <c r="B17" s="16">
        <v>1100</v>
      </c>
      <c r="C17" s="17">
        <v>43995</v>
      </c>
      <c r="D17" s="17">
        <v>43965</v>
      </c>
      <c r="E17" s="17"/>
      <c r="F17" s="17"/>
      <c r="G17" s="1">
        <f t="shared" si="0"/>
        <v>-30</v>
      </c>
      <c r="H17" s="16">
        <f t="shared" si="1"/>
        <v>-33000</v>
      </c>
    </row>
    <row r="18" spans="1:8" ht="15">
      <c r="A18" s="28" t="s">
        <v>105</v>
      </c>
      <c r="B18" s="16">
        <v>2888</v>
      </c>
      <c r="C18" s="17">
        <v>43995</v>
      </c>
      <c r="D18" s="17">
        <v>43965</v>
      </c>
      <c r="E18" s="17"/>
      <c r="F18" s="17"/>
      <c r="G18" s="1">
        <f t="shared" si="0"/>
        <v>-30</v>
      </c>
      <c r="H18" s="16">
        <f t="shared" si="1"/>
        <v>-86640</v>
      </c>
    </row>
    <row r="19" spans="1:8" ht="15">
      <c r="A19" s="28" t="s">
        <v>106</v>
      </c>
      <c r="B19" s="16">
        <v>2808</v>
      </c>
      <c r="C19" s="17">
        <v>44000</v>
      </c>
      <c r="D19" s="17">
        <v>43971</v>
      </c>
      <c r="E19" s="17"/>
      <c r="F19" s="17"/>
      <c r="G19" s="1">
        <f t="shared" si="0"/>
        <v>-29</v>
      </c>
      <c r="H19" s="16">
        <f t="shared" si="1"/>
        <v>-81432</v>
      </c>
    </row>
    <row r="20" spans="1:8" ht="15">
      <c r="A20" s="28" t="s">
        <v>107</v>
      </c>
      <c r="B20" s="16">
        <v>156</v>
      </c>
      <c r="C20" s="17">
        <v>44003</v>
      </c>
      <c r="D20" s="17">
        <v>44070</v>
      </c>
      <c r="E20" s="17"/>
      <c r="F20" s="17"/>
      <c r="G20" s="1">
        <f t="shared" si="0"/>
        <v>67</v>
      </c>
      <c r="H20" s="16">
        <f t="shared" si="1"/>
        <v>10452</v>
      </c>
    </row>
    <row r="21" spans="1:8" ht="15">
      <c r="A21" s="28" t="s">
        <v>108</v>
      </c>
      <c r="B21" s="16">
        <v>300</v>
      </c>
      <c r="C21" s="17">
        <v>44003</v>
      </c>
      <c r="D21" s="17">
        <v>44070</v>
      </c>
      <c r="E21" s="17"/>
      <c r="F21" s="17"/>
      <c r="G21" s="1">
        <f t="shared" si="0"/>
        <v>67</v>
      </c>
      <c r="H21" s="16">
        <f t="shared" si="1"/>
        <v>20100</v>
      </c>
    </row>
    <row r="22" spans="1:8" ht="15">
      <c r="A22" s="28" t="s">
        <v>109</v>
      </c>
      <c r="B22" s="16">
        <v>4719</v>
      </c>
      <c r="C22" s="17">
        <v>44010</v>
      </c>
      <c r="D22" s="17">
        <v>44070</v>
      </c>
      <c r="E22" s="17"/>
      <c r="F22" s="17"/>
      <c r="G22" s="1">
        <f t="shared" si="0"/>
        <v>60</v>
      </c>
      <c r="H22" s="16">
        <f t="shared" si="1"/>
        <v>283140</v>
      </c>
    </row>
    <row r="23" spans="1:8" ht="15">
      <c r="A23" s="28" t="s">
        <v>110</v>
      </c>
      <c r="B23" s="16">
        <v>728.9</v>
      </c>
      <c r="C23" s="17">
        <v>44010</v>
      </c>
      <c r="D23" s="17">
        <v>44070</v>
      </c>
      <c r="E23" s="17"/>
      <c r="F23" s="17"/>
      <c r="G23" s="1">
        <f t="shared" si="0"/>
        <v>60</v>
      </c>
      <c r="H23" s="16">
        <f t="shared" si="1"/>
        <v>43734</v>
      </c>
    </row>
    <row r="24" spans="1:8" ht="15">
      <c r="A24" s="28" t="s">
        <v>99</v>
      </c>
      <c r="B24" s="16">
        <v>654.5</v>
      </c>
      <c r="C24" s="17">
        <v>43993</v>
      </c>
      <c r="D24" s="17">
        <v>44070</v>
      </c>
      <c r="E24" s="17"/>
      <c r="F24" s="17"/>
      <c r="G24" s="1">
        <f t="shared" si="0"/>
        <v>77</v>
      </c>
      <c r="H24" s="16">
        <f t="shared" si="1"/>
        <v>50396.5</v>
      </c>
    </row>
    <row r="25" spans="1:8" ht="15">
      <c r="A25" s="28" t="s">
        <v>100</v>
      </c>
      <c r="B25" s="16">
        <v>195.8</v>
      </c>
      <c r="C25" s="17">
        <v>43993</v>
      </c>
      <c r="D25" s="17">
        <v>44070</v>
      </c>
      <c r="E25" s="17"/>
      <c r="F25" s="17"/>
      <c r="G25" s="1">
        <f t="shared" si="0"/>
        <v>77</v>
      </c>
      <c r="H25" s="16">
        <f t="shared" si="1"/>
        <v>15076.6</v>
      </c>
    </row>
    <row r="26" spans="1:8" ht="15">
      <c r="A26" s="28" t="s">
        <v>101</v>
      </c>
      <c r="B26" s="16">
        <v>49.5</v>
      </c>
      <c r="C26" s="17">
        <v>43993</v>
      </c>
      <c r="D26" s="17">
        <v>44070</v>
      </c>
      <c r="E26" s="17"/>
      <c r="F26" s="17"/>
      <c r="G26" s="1">
        <f t="shared" si="0"/>
        <v>77</v>
      </c>
      <c r="H26" s="16">
        <f t="shared" si="1"/>
        <v>3811.5</v>
      </c>
    </row>
    <row r="27" spans="1:8" ht="15">
      <c r="A27" s="28" t="s">
        <v>102</v>
      </c>
      <c r="B27" s="16">
        <v>36.21</v>
      </c>
      <c r="C27" s="17">
        <v>43993</v>
      </c>
      <c r="D27" s="17">
        <v>44070</v>
      </c>
      <c r="E27" s="17"/>
      <c r="F27" s="17"/>
      <c r="G27" s="1">
        <f t="shared" si="0"/>
        <v>77</v>
      </c>
      <c r="H27" s="16">
        <f t="shared" si="1"/>
        <v>2788.17</v>
      </c>
    </row>
    <row r="28" spans="1:8" ht="15">
      <c r="A28" s="28" t="s">
        <v>106</v>
      </c>
      <c r="B28" s="16">
        <v>792</v>
      </c>
      <c r="C28" s="17">
        <v>44000</v>
      </c>
      <c r="D28" s="17">
        <v>44070</v>
      </c>
      <c r="E28" s="17"/>
      <c r="F28" s="17"/>
      <c r="G28" s="1">
        <f t="shared" si="0"/>
        <v>70</v>
      </c>
      <c r="H28" s="16">
        <f t="shared" si="1"/>
        <v>55440</v>
      </c>
    </row>
    <row r="29" spans="1:8" ht="15">
      <c r="A29" s="28" t="s">
        <v>107</v>
      </c>
      <c r="B29" s="16">
        <v>44</v>
      </c>
      <c r="C29" s="17">
        <v>44003</v>
      </c>
      <c r="D29" s="17">
        <v>44070</v>
      </c>
      <c r="E29" s="17"/>
      <c r="F29" s="17"/>
      <c r="G29" s="1">
        <f t="shared" si="0"/>
        <v>67</v>
      </c>
      <c r="H29" s="16">
        <f t="shared" si="1"/>
        <v>2948</v>
      </c>
    </row>
    <row r="30" spans="1:8" ht="15">
      <c r="A30" s="28" t="s">
        <v>109</v>
      </c>
      <c r="B30" s="16">
        <v>1331</v>
      </c>
      <c r="C30" s="17">
        <v>44010</v>
      </c>
      <c r="D30" s="17">
        <v>44070</v>
      </c>
      <c r="E30" s="17"/>
      <c r="F30" s="17"/>
      <c r="G30" s="1">
        <f t="shared" si="0"/>
        <v>60</v>
      </c>
      <c r="H30" s="16">
        <f t="shared" si="1"/>
        <v>79860</v>
      </c>
    </row>
    <row r="31" spans="1:8" ht="15">
      <c r="A31" s="28" t="s">
        <v>111</v>
      </c>
      <c r="B31" s="16">
        <v>2306.36</v>
      </c>
      <c r="C31" s="17">
        <v>43922</v>
      </c>
      <c r="D31" s="17">
        <v>44070</v>
      </c>
      <c r="E31" s="17"/>
      <c r="F31" s="17"/>
      <c r="G31" s="1">
        <f t="shared" si="0"/>
        <v>148</v>
      </c>
      <c r="H31" s="16">
        <f t="shared" si="1"/>
        <v>341341.28</v>
      </c>
    </row>
    <row r="32" spans="1:8" ht="15">
      <c r="A32" s="28" t="s">
        <v>112</v>
      </c>
      <c r="B32" s="16">
        <v>1229.51</v>
      </c>
      <c r="C32" s="17">
        <v>44007</v>
      </c>
      <c r="D32" s="17">
        <v>44000</v>
      </c>
      <c r="E32" s="17"/>
      <c r="F32" s="17"/>
      <c r="G32" s="1">
        <f t="shared" si="0"/>
        <v>-7</v>
      </c>
      <c r="H32" s="16">
        <f t="shared" si="1"/>
        <v>-8606.57</v>
      </c>
    </row>
    <row r="33" spans="1:8" ht="15">
      <c r="A33" s="28" t="s">
        <v>113</v>
      </c>
      <c r="B33" s="16">
        <v>1096</v>
      </c>
      <c r="C33" s="17">
        <v>44021</v>
      </c>
      <c r="D33" s="17">
        <v>44000</v>
      </c>
      <c r="E33" s="17"/>
      <c r="F33" s="17"/>
      <c r="G33" s="1">
        <f t="shared" si="0"/>
        <v>-21</v>
      </c>
      <c r="H33" s="16">
        <f t="shared" si="1"/>
        <v>-23016</v>
      </c>
    </row>
    <row r="34" spans="1:8" ht="15">
      <c r="A34" s="28" t="s">
        <v>114</v>
      </c>
      <c r="B34" s="16">
        <v>511.81</v>
      </c>
      <c r="C34" s="17">
        <v>44024</v>
      </c>
      <c r="D34" s="17">
        <v>44000</v>
      </c>
      <c r="E34" s="17"/>
      <c r="F34" s="17"/>
      <c r="G34" s="1">
        <f t="shared" si="0"/>
        <v>-24</v>
      </c>
      <c r="H34" s="16">
        <f t="shared" si="1"/>
        <v>-12283.44</v>
      </c>
    </row>
    <row r="35" spans="1:8" ht="15">
      <c r="A35" s="28" t="s">
        <v>115</v>
      </c>
      <c r="B35" s="16">
        <v>1387</v>
      </c>
      <c r="C35" s="17">
        <v>44024</v>
      </c>
      <c r="D35" s="17">
        <v>44000</v>
      </c>
      <c r="E35" s="17"/>
      <c r="F35" s="17"/>
      <c r="G35" s="1">
        <f t="shared" si="0"/>
        <v>-24</v>
      </c>
      <c r="H35" s="16">
        <f t="shared" si="1"/>
        <v>-33288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41955.08</v>
      </c>
      <c r="C1">
        <f>COUNTA(A4:A203)</f>
        <v>35</v>
      </c>
      <c r="G1" s="20">
        <f>IF(B1&lt;&gt;0,H1/B1,0)</f>
        <v>-28.17482054616509</v>
      </c>
      <c r="H1" s="19">
        <f>SUM(H4:H195)</f>
        <v>-1182076.85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116</v>
      </c>
      <c r="B4" s="16">
        <v>350</v>
      </c>
      <c r="C4" s="17">
        <v>44030</v>
      </c>
      <c r="D4" s="17">
        <v>44013</v>
      </c>
      <c r="E4" s="17"/>
      <c r="F4" s="17"/>
      <c r="G4" s="1">
        <f>D4-C4-(F4-E4)</f>
        <v>-17</v>
      </c>
      <c r="H4" s="16">
        <f>B4*G4</f>
        <v>-5950</v>
      </c>
    </row>
    <row r="5" spans="1:8" ht="15">
      <c r="A5" s="28" t="s">
        <v>117</v>
      </c>
      <c r="B5" s="16">
        <v>114.44</v>
      </c>
      <c r="C5" s="17">
        <v>44036</v>
      </c>
      <c r="D5" s="17">
        <v>44013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-2632.12</v>
      </c>
    </row>
    <row r="6" spans="1:8" ht="15">
      <c r="A6" s="28" t="s">
        <v>118</v>
      </c>
      <c r="B6" s="16">
        <v>1770</v>
      </c>
      <c r="C6" s="17">
        <v>44036</v>
      </c>
      <c r="D6" s="17">
        <v>44013</v>
      </c>
      <c r="E6" s="17"/>
      <c r="F6" s="17"/>
      <c r="G6" s="1">
        <f t="shared" si="0"/>
        <v>-23</v>
      </c>
      <c r="H6" s="16">
        <f t="shared" si="1"/>
        <v>-40710</v>
      </c>
    </row>
    <row r="7" spans="1:8" ht="15">
      <c r="A7" s="28" t="s">
        <v>119</v>
      </c>
      <c r="B7" s="16">
        <v>725</v>
      </c>
      <c r="C7" s="17">
        <v>44043</v>
      </c>
      <c r="D7" s="17">
        <v>44013</v>
      </c>
      <c r="E7" s="17"/>
      <c r="F7" s="17"/>
      <c r="G7" s="1">
        <f t="shared" si="0"/>
        <v>-30</v>
      </c>
      <c r="H7" s="16">
        <f t="shared" si="1"/>
        <v>-21750</v>
      </c>
    </row>
    <row r="8" spans="1:8" ht="15">
      <c r="A8" s="28" t="s">
        <v>120</v>
      </c>
      <c r="B8" s="16">
        <v>2100</v>
      </c>
      <c r="C8" s="17">
        <v>44043</v>
      </c>
      <c r="D8" s="17">
        <v>44013</v>
      </c>
      <c r="E8" s="17"/>
      <c r="F8" s="17"/>
      <c r="G8" s="1">
        <f t="shared" si="0"/>
        <v>-30</v>
      </c>
      <c r="H8" s="16">
        <f t="shared" si="1"/>
        <v>-63000</v>
      </c>
    </row>
    <row r="9" spans="1:8" ht="15">
      <c r="A9" s="28" t="s">
        <v>121</v>
      </c>
      <c r="B9" s="16">
        <v>232.85</v>
      </c>
      <c r="C9" s="17">
        <v>44043</v>
      </c>
      <c r="D9" s="17">
        <v>44013</v>
      </c>
      <c r="E9" s="17"/>
      <c r="F9" s="17"/>
      <c r="G9" s="1">
        <f t="shared" si="0"/>
        <v>-30</v>
      </c>
      <c r="H9" s="16">
        <f t="shared" si="1"/>
        <v>-6985.5</v>
      </c>
    </row>
    <row r="10" spans="1:8" ht="15">
      <c r="A10" s="28" t="s">
        <v>122</v>
      </c>
      <c r="B10" s="16">
        <v>1232</v>
      </c>
      <c r="C10" s="17">
        <v>44043</v>
      </c>
      <c r="D10" s="17">
        <v>44013</v>
      </c>
      <c r="E10" s="17"/>
      <c r="F10" s="17"/>
      <c r="G10" s="1">
        <f t="shared" si="0"/>
        <v>-30</v>
      </c>
      <c r="H10" s="16">
        <f t="shared" si="1"/>
        <v>-36960</v>
      </c>
    </row>
    <row r="11" spans="1:8" ht="15">
      <c r="A11" s="28" t="s">
        <v>123</v>
      </c>
      <c r="B11" s="16">
        <v>4271.1</v>
      </c>
      <c r="C11" s="17">
        <v>44048</v>
      </c>
      <c r="D11" s="17">
        <v>44026</v>
      </c>
      <c r="E11" s="17"/>
      <c r="F11" s="17"/>
      <c r="G11" s="1">
        <f t="shared" si="0"/>
        <v>-22</v>
      </c>
      <c r="H11" s="16">
        <f t="shared" si="1"/>
        <v>-93964.20000000001</v>
      </c>
    </row>
    <row r="12" spans="1:8" ht="15">
      <c r="A12" s="28" t="s">
        <v>124</v>
      </c>
      <c r="B12" s="16">
        <v>400</v>
      </c>
      <c r="C12" s="17">
        <v>44056</v>
      </c>
      <c r="D12" s="17">
        <v>44026</v>
      </c>
      <c r="E12" s="17"/>
      <c r="F12" s="17"/>
      <c r="G12" s="1">
        <f t="shared" si="0"/>
        <v>-30</v>
      </c>
      <c r="H12" s="16">
        <f t="shared" si="1"/>
        <v>-12000</v>
      </c>
    </row>
    <row r="13" spans="1:8" ht="15">
      <c r="A13" s="28" t="s">
        <v>125</v>
      </c>
      <c r="B13" s="16">
        <v>210</v>
      </c>
      <c r="C13" s="17">
        <v>44056</v>
      </c>
      <c r="D13" s="17">
        <v>44026</v>
      </c>
      <c r="E13" s="17"/>
      <c r="F13" s="17"/>
      <c r="G13" s="1">
        <f t="shared" si="0"/>
        <v>-30</v>
      </c>
      <c r="H13" s="16">
        <f t="shared" si="1"/>
        <v>-6300</v>
      </c>
    </row>
    <row r="14" spans="1:8" ht="15">
      <c r="A14" s="28" t="s">
        <v>126</v>
      </c>
      <c r="B14" s="16">
        <v>360</v>
      </c>
      <c r="C14" s="17">
        <v>44056</v>
      </c>
      <c r="D14" s="17">
        <v>44026</v>
      </c>
      <c r="E14" s="17"/>
      <c r="F14" s="17"/>
      <c r="G14" s="1">
        <f t="shared" si="0"/>
        <v>-30</v>
      </c>
      <c r="H14" s="16">
        <f t="shared" si="1"/>
        <v>-10800</v>
      </c>
    </row>
    <row r="15" spans="1:8" ht="15">
      <c r="A15" s="28" t="s">
        <v>127</v>
      </c>
      <c r="B15" s="16">
        <v>1770</v>
      </c>
      <c r="C15" s="17">
        <v>44056</v>
      </c>
      <c r="D15" s="17">
        <v>44026</v>
      </c>
      <c r="E15" s="17"/>
      <c r="F15" s="17"/>
      <c r="G15" s="1">
        <f t="shared" si="0"/>
        <v>-30</v>
      </c>
      <c r="H15" s="16">
        <f t="shared" si="1"/>
        <v>-53100</v>
      </c>
    </row>
    <row r="16" spans="1:8" ht="15">
      <c r="A16" s="28" t="s">
        <v>128</v>
      </c>
      <c r="B16" s="16">
        <v>390.82</v>
      </c>
      <c r="C16" s="17">
        <v>44056</v>
      </c>
      <c r="D16" s="17">
        <v>44026</v>
      </c>
      <c r="E16" s="17"/>
      <c r="F16" s="17"/>
      <c r="G16" s="1">
        <f t="shared" si="0"/>
        <v>-30</v>
      </c>
      <c r="H16" s="16">
        <f t="shared" si="1"/>
        <v>-11724.6</v>
      </c>
    </row>
    <row r="17" spans="1:8" ht="15">
      <c r="A17" s="28" t="s">
        <v>129</v>
      </c>
      <c r="B17" s="16">
        <v>643.2</v>
      </c>
      <c r="C17" s="17">
        <v>44056</v>
      </c>
      <c r="D17" s="17">
        <v>44026</v>
      </c>
      <c r="E17" s="17"/>
      <c r="F17" s="17"/>
      <c r="G17" s="1">
        <f t="shared" si="0"/>
        <v>-30</v>
      </c>
      <c r="H17" s="16">
        <f t="shared" si="1"/>
        <v>-19296</v>
      </c>
    </row>
    <row r="18" spans="1:8" ht="15">
      <c r="A18" s="28" t="s">
        <v>130</v>
      </c>
      <c r="B18" s="16">
        <v>2720</v>
      </c>
      <c r="C18" s="17">
        <v>44056</v>
      </c>
      <c r="D18" s="17">
        <v>44026</v>
      </c>
      <c r="E18" s="17"/>
      <c r="F18" s="17"/>
      <c r="G18" s="1">
        <f t="shared" si="0"/>
        <v>-30</v>
      </c>
      <c r="H18" s="16">
        <f t="shared" si="1"/>
        <v>-81600</v>
      </c>
    </row>
    <row r="19" spans="1:8" ht="15">
      <c r="A19" s="28" t="s">
        <v>131</v>
      </c>
      <c r="B19" s="16">
        <v>1000.74</v>
      </c>
      <c r="C19" s="17">
        <v>44105</v>
      </c>
      <c r="D19" s="17">
        <v>44076</v>
      </c>
      <c r="E19" s="17"/>
      <c r="F19" s="17"/>
      <c r="G19" s="1">
        <f t="shared" si="0"/>
        <v>-29</v>
      </c>
      <c r="H19" s="16">
        <f t="shared" si="1"/>
        <v>-29021.46</v>
      </c>
    </row>
    <row r="20" spans="1:8" ht="15">
      <c r="A20" s="28" t="s">
        <v>132</v>
      </c>
      <c r="B20" s="16">
        <v>405.1</v>
      </c>
      <c r="C20" s="17">
        <v>44105</v>
      </c>
      <c r="D20" s="17">
        <v>44076</v>
      </c>
      <c r="E20" s="17"/>
      <c r="F20" s="17"/>
      <c r="G20" s="1">
        <f t="shared" si="0"/>
        <v>-29</v>
      </c>
      <c r="H20" s="16">
        <f t="shared" si="1"/>
        <v>-11747.900000000001</v>
      </c>
    </row>
    <row r="21" spans="1:8" ht="15">
      <c r="A21" s="28" t="s">
        <v>133</v>
      </c>
      <c r="B21" s="16">
        <v>2340</v>
      </c>
      <c r="C21" s="17">
        <v>44105</v>
      </c>
      <c r="D21" s="17">
        <v>44076</v>
      </c>
      <c r="E21" s="17"/>
      <c r="F21" s="17"/>
      <c r="G21" s="1">
        <f t="shared" si="0"/>
        <v>-29</v>
      </c>
      <c r="H21" s="16">
        <f t="shared" si="1"/>
        <v>-67860</v>
      </c>
    </row>
    <row r="22" spans="1:8" ht="15">
      <c r="A22" s="28" t="s">
        <v>134</v>
      </c>
      <c r="B22" s="16">
        <v>2031.12</v>
      </c>
      <c r="C22" s="17">
        <v>44105</v>
      </c>
      <c r="D22" s="17">
        <v>44076</v>
      </c>
      <c r="E22" s="17"/>
      <c r="F22" s="17"/>
      <c r="G22" s="1">
        <f t="shared" si="0"/>
        <v>-29</v>
      </c>
      <c r="H22" s="16">
        <f t="shared" si="1"/>
        <v>-58902.479999999996</v>
      </c>
    </row>
    <row r="23" spans="1:8" ht="15">
      <c r="A23" s="28" t="s">
        <v>135</v>
      </c>
      <c r="B23" s="16">
        <v>163.8</v>
      </c>
      <c r="C23" s="17">
        <v>44105</v>
      </c>
      <c r="D23" s="17">
        <v>44076</v>
      </c>
      <c r="E23" s="17"/>
      <c r="F23" s="17"/>
      <c r="G23" s="1">
        <f t="shared" si="0"/>
        <v>-29</v>
      </c>
      <c r="H23" s="16">
        <f t="shared" si="1"/>
        <v>-4750.200000000001</v>
      </c>
    </row>
    <row r="24" spans="1:8" ht="15">
      <c r="A24" s="28" t="s">
        <v>136</v>
      </c>
      <c r="B24" s="16">
        <v>175.5</v>
      </c>
      <c r="C24" s="17">
        <v>44105</v>
      </c>
      <c r="D24" s="17">
        <v>44076</v>
      </c>
      <c r="E24" s="17"/>
      <c r="F24" s="17"/>
      <c r="G24" s="1">
        <f t="shared" si="0"/>
        <v>-29</v>
      </c>
      <c r="H24" s="16">
        <f t="shared" si="1"/>
        <v>-5089.5</v>
      </c>
    </row>
    <row r="25" spans="1:8" ht="15">
      <c r="A25" s="28" t="s">
        <v>137</v>
      </c>
      <c r="B25" s="16">
        <v>1106.1</v>
      </c>
      <c r="C25" s="17">
        <v>44105</v>
      </c>
      <c r="D25" s="17">
        <v>44076</v>
      </c>
      <c r="E25" s="17"/>
      <c r="F25" s="17"/>
      <c r="G25" s="1">
        <f t="shared" si="0"/>
        <v>-29</v>
      </c>
      <c r="H25" s="16">
        <f t="shared" si="1"/>
        <v>-32076.899999999998</v>
      </c>
    </row>
    <row r="26" spans="1:8" ht="15">
      <c r="A26" s="28" t="s">
        <v>138</v>
      </c>
      <c r="B26" s="16">
        <v>16.33</v>
      </c>
      <c r="C26" s="17">
        <v>44105</v>
      </c>
      <c r="D26" s="17">
        <v>44076</v>
      </c>
      <c r="E26" s="17"/>
      <c r="F26" s="17"/>
      <c r="G26" s="1">
        <f t="shared" si="0"/>
        <v>-29</v>
      </c>
      <c r="H26" s="16">
        <f t="shared" si="1"/>
        <v>-473.56999999999994</v>
      </c>
    </row>
    <row r="27" spans="1:8" ht="15">
      <c r="A27" s="28" t="s">
        <v>139</v>
      </c>
      <c r="B27" s="16">
        <v>8080.8</v>
      </c>
      <c r="C27" s="17">
        <v>44105</v>
      </c>
      <c r="D27" s="17">
        <v>44076</v>
      </c>
      <c r="E27" s="17"/>
      <c r="F27" s="17"/>
      <c r="G27" s="1">
        <f t="shared" si="0"/>
        <v>-29</v>
      </c>
      <c r="H27" s="16">
        <f t="shared" si="1"/>
        <v>-234343.2</v>
      </c>
    </row>
    <row r="28" spans="1:8" ht="15">
      <c r="A28" s="28" t="s">
        <v>140</v>
      </c>
      <c r="B28" s="16">
        <v>559.98</v>
      </c>
      <c r="C28" s="17">
        <v>44105</v>
      </c>
      <c r="D28" s="17">
        <v>44076</v>
      </c>
      <c r="E28" s="17"/>
      <c r="F28" s="17"/>
      <c r="G28" s="1">
        <f t="shared" si="0"/>
        <v>-29</v>
      </c>
      <c r="H28" s="16">
        <f t="shared" si="1"/>
        <v>-16239.42</v>
      </c>
    </row>
    <row r="29" spans="1:8" ht="15">
      <c r="A29" s="28" t="s">
        <v>141</v>
      </c>
      <c r="B29" s="16">
        <v>3634.02</v>
      </c>
      <c r="C29" s="17">
        <v>44105</v>
      </c>
      <c r="D29" s="17">
        <v>44076</v>
      </c>
      <c r="E29" s="17"/>
      <c r="F29" s="17"/>
      <c r="G29" s="1">
        <f t="shared" si="0"/>
        <v>-29</v>
      </c>
      <c r="H29" s="16">
        <f t="shared" si="1"/>
        <v>-105386.58</v>
      </c>
    </row>
    <row r="30" spans="1:8" ht="15">
      <c r="A30" s="28" t="s">
        <v>131</v>
      </c>
      <c r="B30" s="16">
        <v>282.26</v>
      </c>
      <c r="C30" s="17">
        <v>44105</v>
      </c>
      <c r="D30" s="17">
        <v>44076</v>
      </c>
      <c r="E30" s="17"/>
      <c r="F30" s="17"/>
      <c r="G30" s="1">
        <f t="shared" si="0"/>
        <v>-29</v>
      </c>
      <c r="H30" s="16">
        <f t="shared" si="1"/>
        <v>-8185.54</v>
      </c>
    </row>
    <row r="31" spans="1:8" ht="15">
      <c r="A31" s="28" t="s">
        <v>132</v>
      </c>
      <c r="B31" s="16">
        <v>114.26</v>
      </c>
      <c r="C31" s="17">
        <v>44105</v>
      </c>
      <c r="D31" s="17">
        <v>44076</v>
      </c>
      <c r="E31" s="17"/>
      <c r="F31" s="17"/>
      <c r="G31" s="1">
        <f t="shared" si="0"/>
        <v>-29</v>
      </c>
      <c r="H31" s="16">
        <f t="shared" si="1"/>
        <v>-3313.54</v>
      </c>
    </row>
    <row r="32" spans="1:8" ht="15">
      <c r="A32" s="28" t="s">
        <v>133</v>
      </c>
      <c r="B32" s="16">
        <v>660</v>
      </c>
      <c r="C32" s="17">
        <v>44105</v>
      </c>
      <c r="D32" s="17">
        <v>44076</v>
      </c>
      <c r="E32" s="17"/>
      <c r="F32" s="17"/>
      <c r="G32" s="1">
        <f t="shared" si="0"/>
        <v>-29</v>
      </c>
      <c r="H32" s="16">
        <f t="shared" si="1"/>
        <v>-19140</v>
      </c>
    </row>
    <row r="33" spans="1:8" ht="15">
      <c r="A33" s="28" t="s">
        <v>134</v>
      </c>
      <c r="B33" s="16">
        <v>572.88</v>
      </c>
      <c r="C33" s="17">
        <v>44105</v>
      </c>
      <c r="D33" s="17">
        <v>44076</v>
      </c>
      <c r="E33" s="17"/>
      <c r="F33" s="17"/>
      <c r="G33" s="1">
        <f t="shared" si="0"/>
        <v>-29</v>
      </c>
      <c r="H33" s="16">
        <f t="shared" si="1"/>
        <v>-16613.52</v>
      </c>
    </row>
    <row r="34" spans="1:8" ht="15">
      <c r="A34" s="28" t="s">
        <v>135</v>
      </c>
      <c r="B34" s="16">
        <v>46.2</v>
      </c>
      <c r="C34" s="17">
        <v>44105</v>
      </c>
      <c r="D34" s="17">
        <v>44076</v>
      </c>
      <c r="E34" s="17"/>
      <c r="F34" s="17"/>
      <c r="G34" s="1">
        <f t="shared" si="0"/>
        <v>-29</v>
      </c>
      <c r="H34" s="16">
        <f t="shared" si="1"/>
        <v>-1339.8000000000002</v>
      </c>
    </row>
    <row r="35" spans="1:8" ht="15">
      <c r="A35" s="28" t="s">
        <v>136</v>
      </c>
      <c r="B35" s="16">
        <v>49.5</v>
      </c>
      <c r="C35" s="17">
        <v>44105</v>
      </c>
      <c r="D35" s="17">
        <v>44076</v>
      </c>
      <c r="E35" s="17"/>
      <c r="F35" s="17"/>
      <c r="G35" s="1">
        <f t="shared" si="0"/>
        <v>-29</v>
      </c>
      <c r="H35" s="16">
        <f t="shared" si="1"/>
        <v>-1435.5</v>
      </c>
    </row>
    <row r="36" spans="1:8" ht="15">
      <c r="A36" s="28" t="s">
        <v>137</v>
      </c>
      <c r="B36" s="16">
        <v>122.9</v>
      </c>
      <c r="C36" s="17">
        <v>44105</v>
      </c>
      <c r="D36" s="17">
        <v>44076</v>
      </c>
      <c r="E36" s="17"/>
      <c r="F36" s="17"/>
      <c r="G36" s="1">
        <f t="shared" si="0"/>
        <v>-29</v>
      </c>
      <c r="H36" s="16">
        <f t="shared" si="1"/>
        <v>-3564.1000000000004</v>
      </c>
    </row>
    <row r="37" spans="1:8" ht="15">
      <c r="A37" s="28" t="s">
        <v>139</v>
      </c>
      <c r="B37" s="16">
        <v>2279.2</v>
      </c>
      <c r="C37" s="17">
        <v>44105</v>
      </c>
      <c r="D37" s="17">
        <v>44076</v>
      </c>
      <c r="E37" s="17"/>
      <c r="F37" s="17"/>
      <c r="G37" s="1">
        <f t="shared" si="0"/>
        <v>-29</v>
      </c>
      <c r="H37" s="16">
        <f t="shared" si="1"/>
        <v>-66096.79999999999</v>
      </c>
    </row>
    <row r="38" spans="1:8" ht="15">
      <c r="A38" s="28" t="s">
        <v>141</v>
      </c>
      <c r="B38" s="16">
        <v>1024.98</v>
      </c>
      <c r="C38" s="17">
        <v>44105</v>
      </c>
      <c r="D38" s="17">
        <v>44076</v>
      </c>
      <c r="E38" s="17"/>
      <c r="F38" s="17"/>
      <c r="G38" s="1">
        <f t="shared" si="0"/>
        <v>-29</v>
      </c>
      <c r="H38" s="16">
        <f t="shared" si="1"/>
        <v>-29724.420000000002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20108.309999999998</v>
      </c>
      <c r="C1">
        <f>COUNTA(A4:A203)</f>
        <v>24</v>
      </c>
      <c r="G1" s="20">
        <f>IF(B1&lt;&gt;0,H1/B1,0)</f>
        <v>-17.63312381796382</v>
      </c>
      <c r="H1" s="19">
        <f>SUM(H4:H195)</f>
        <v>-354572.32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142</v>
      </c>
      <c r="B4" s="16">
        <v>38</v>
      </c>
      <c r="C4" s="17">
        <v>44175</v>
      </c>
      <c r="D4" s="17">
        <v>44160</v>
      </c>
      <c r="E4" s="17"/>
      <c r="F4" s="17"/>
      <c r="G4" s="1">
        <f>D4-C4-(F4-E4)</f>
        <v>-15</v>
      </c>
      <c r="H4" s="16">
        <f>B4*G4</f>
        <v>-570</v>
      </c>
    </row>
    <row r="5" spans="1:8" ht="15">
      <c r="A5" s="28" t="s">
        <v>143</v>
      </c>
      <c r="B5" s="16">
        <v>2218</v>
      </c>
      <c r="C5" s="17">
        <v>44175</v>
      </c>
      <c r="D5" s="17">
        <v>44160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-33270</v>
      </c>
    </row>
    <row r="6" spans="1:8" ht="15">
      <c r="A6" s="28" t="s">
        <v>144</v>
      </c>
      <c r="B6" s="16">
        <v>285</v>
      </c>
      <c r="C6" s="17">
        <v>44175</v>
      </c>
      <c r="D6" s="17">
        <v>44160</v>
      </c>
      <c r="E6" s="17"/>
      <c r="F6" s="17"/>
      <c r="G6" s="1">
        <f t="shared" si="0"/>
        <v>-15</v>
      </c>
      <c r="H6" s="16">
        <f t="shared" si="1"/>
        <v>-4275</v>
      </c>
    </row>
    <row r="7" spans="1:8" ht="15">
      <c r="A7" s="28" t="s">
        <v>145</v>
      </c>
      <c r="B7" s="16">
        <v>647.4</v>
      </c>
      <c r="C7" s="17">
        <v>44175</v>
      </c>
      <c r="D7" s="17">
        <v>44160</v>
      </c>
      <c r="E7" s="17"/>
      <c r="F7" s="17"/>
      <c r="G7" s="1">
        <f t="shared" si="0"/>
        <v>-15</v>
      </c>
      <c r="H7" s="16">
        <f t="shared" si="1"/>
        <v>-9711</v>
      </c>
    </row>
    <row r="8" spans="1:8" ht="15">
      <c r="A8" s="28" t="s">
        <v>146</v>
      </c>
      <c r="B8" s="16">
        <v>552</v>
      </c>
      <c r="C8" s="17">
        <v>44177</v>
      </c>
      <c r="D8" s="17">
        <v>44160</v>
      </c>
      <c r="E8" s="17"/>
      <c r="F8" s="17"/>
      <c r="G8" s="1">
        <f t="shared" si="0"/>
        <v>-17</v>
      </c>
      <c r="H8" s="16">
        <f t="shared" si="1"/>
        <v>-9384</v>
      </c>
    </row>
    <row r="9" spans="1:8" ht="15">
      <c r="A9" s="28" t="s">
        <v>147</v>
      </c>
      <c r="B9" s="16">
        <v>210</v>
      </c>
      <c r="C9" s="17">
        <v>44177</v>
      </c>
      <c r="D9" s="17">
        <v>44160</v>
      </c>
      <c r="E9" s="17"/>
      <c r="F9" s="17"/>
      <c r="G9" s="1">
        <f t="shared" si="0"/>
        <v>-17</v>
      </c>
      <c r="H9" s="16">
        <f t="shared" si="1"/>
        <v>-3570</v>
      </c>
    </row>
    <row r="10" spans="1:8" ht="15">
      <c r="A10" s="28" t="s">
        <v>148</v>
      </c>
      <c r="B10" s="16">
        <v>225</v>
      </c>
      <c r="C10" s="17">
        <v>44177</v>
      </c>
      <c r="D10" s="17">
        <v>44160</v>
      </c>
      <c r="E10" s="17"/>
      <c r="F10" s="17"/>
      <c r="G10" s="1">
        <f t="shared" si="0"/>
        <v>-17</v>
      </c>
      <c r="H10" s="16">
        <f t="shared" si="1"/>
        <v>-3825</v>
      </c>
    </row>
    <row r="11" spans="1:8" ht="15">
      <c r="A11" s="28" t="s">
        <v>149</v>
      </c>
      <c r="B11" s="16">
        <v>270</v>
      </c>
      <c r="C11" s="17">
        <v>44177</v>
      </c>
      <c r="D11" s="17">
        <v>44160</v>
      </c>
      <c r="E11" s="17"/>
      <c r="F11" s="17"/>
      <c r="G11" s="1">
        <f t="shared" si="0"/>
        <v>-17</v>
      </c>
      <c r="H11" s="16">
        <f t="shared" si="1"/>
        <v>-4590</v>
      </c>
    </row>
    <row r="12" spans="1:8" ht="15">
      <c r="A12" s="28" t="s">
        <v>150</v>
      </c>
      <c r="B12" s="16">
        <v>5040</v>
      </c>
      <c r="C12" s="17">
        <v>44182</v>
      </c>
      <c r="D12" s="17">
        <v>44160</v>
      </c>
      <c r="E12" s="17"/>
      <c r="F12" s="17"/>
      <c r="G12" s="1">
        <f t="shared" si="0"/>
        <v>-22</v>
      </c>
      <c r="H12" s="16">
        <f t="shared" si="1"/>
        <v>-110880</v>
      </c>
    </row>
    <row r="13" spans="1:8" ht="15">
      <c r="A13" s="28" t="s">
        <v>151</v>
      </c>
      <c r="B13" s="16">
        <v>250</v>
      </c>
      <c r="C13" s="17">
        <v>44182</v>
      </c>
      <c r="D13" s="17">
        <v>44160</v>
      </c>
      <c r="E13" s="17"/>
      <c r="F13" s="17"/>
      <c r="G13" s="1">
        <f t="shared" si="0"/>
        <v>-22</v>
      </c>
      <c r="H13" s="16">
        <f t="shared" si="1"/>
        <v>-5500</v>
      </c>
    </row>
    <row r="14" spans="1:8" ht="15">
      <c r="A14" s="28" t="s">
        <v>152</v>
      </c>
      <c r="B14" s="16">
        <v>21.11</v>
      </c>
      <c r="C14" s="17">
        <v>44188</v>
      </c>
      <c r="D14" s="17">
        <v>44160</v>
      </c>
      <c r="E14" s="17"/>
      <c r="F14" s="17"/>
      <c r="G14" s="1">
        <f t="shared" si="0"/>
        <v>-28</v>
      </c>
      <c r="H14" s="16">
        <f t="shared" si="1"/>
        <v>-591.0799999999999</v>
      </c>
    </row>
    <row r="15" spans="1:8" ht="15">
      <c r="A15" s="28" t="s">
        <v>153</v>
      </c>
      <c r="B15" s="16">
        <v>152.05</v>
      </c>
      <c r="C15" s="17">
        <v>44192</v>
      </c>
      <c r="D15" s="17">
        <v>44169</v>
      </c>
      <c r="E15" s="17"/>
      <c r="F15" s="17"/>
      <c r="G15" s="1">
        <f t="shared" si="0"/>
        <v>-23</v>
      </c>
      <c r="H15" s="16">
        <f t="shared" si="1"/>
        <v>-3497.15</v>
      </c>
    </row>
    <row r="16" spans="1:8" ht="15">
      <c r="A16" s="28" t="s">
        <v>154</v>
      </c>
      <c r="B16" s="16">
        <v>690</v>
      </c>
      <c r="C16" s="17">
        <v>44198</v>
      </c>
      <c r="D16" s="17">
        <v>44169</v>
      </c>
      <c r="E16" s="17"/>
      <c r="F16" s="17"/>
      <c r="G16" s="1">
        <f t="shared" si="0"/>
        <v>-29</v>
      </c>
      <c r="H16" s="16">
        <f t="shared" si="1"/>
        <v>-20010</v>
      </c>
    </row>
    <row r="17" spans="1:8" ht="15">
      <c r="A17" s="28" t="s">
        <v>155</v>
      </c>
      <c r="B17" s="16">
        <v>5545</v>
      </c>
      <c r="C17" s="17">
        <v>44191</v>
      </c>
      <c r="D17" s="17">
        <v>44182</v>
      </c>
      <c r="E17" s="17"/>
      <c r="F17" s="17"/>
      <c r="G17" s="1">
        <f t="shared" si="0"/>
        <v>-9</v>
      </c>
      <c r="H17" s="16">
        <f t="shared" si="1"/>
        <v>-49905</v>
      </c>
    </row>
    <row r="18" spans="1:8" ht="15">
      <c r="A18" s="28" t="s">
        <v>156</v>
      </c>
      <c r="B18" s="16">
        <v>835</v>
      </c>
      <c r="C18" s="17">
        <v>44211</v>
      </c>
      <c r="D18" s="17">
        <v>44182</v>
      </c>
      <c r="E18" s="17"/>
      <c r="F18" s="17"/>
      <c r="G18" s="1">
        <f t="shared" si="0"/>
        <v>-29</v>
      </c>
      <c r="H18" s="16">
        <f t="shared" si="1"/>
        <v>-24215</v>
      </c>
    </row>
    <row r="19" spans="1:8" ht="15">
      <c r="A19" s="28" t="s">
        <v>157</v>
      </c>
      <c r="B19" s="16">
        <v>750</v>
      </c>
      <c r="C19" s="17">
        <v>44198</v>
      </c>
      <c r="D19" s="17">
        <v>44182</v>
      </c>
      <c r="E19" s="17"/>
      <c r="F19" s="17"/>
      <c r="G19" s="1">
        <f t="shared" si="0"/>
        <v>-16</v>
      </c>
      <c r="H19" s="16">
        <f t="shared" si="1"/>
        <v>-12000</v>
      </c>
    </row>
    <row r="20" spans="1:8" ht="15">
      <c r="A20" s="28" t="s">
        <v>158</v>
      </c>
      <c r="B20" s="16">
        <v>603</v>
      </c>
      <c r="C20" s="17">
        <v>44198</v>
      </c>
      <c r="D20" s="17">
        <v>44182</v>
      </c>
      <c r="E20" s="17"/>
      <c r="F20" s="17"/>
      <c r="G20" s="1">
        <f t="shared" si="0"/>
        <v>-16</v>
      </c>
      <c r="H20" s="16">
        <f t="shared" si="1"/>
        <v>-9648</v>
      </c>
    </row>
    <row r="21" spans="1:8" ht="15">
      <c r="A21" s="28" t="s">
        <v>159</v>
      </c>
      <c r="B21" s="16">
        <v>140</v>
      </c>
      <c r="C21" s="17">
        <v>44205</v>
      </c>
      <c r="D21" s="17">
        <v>44182</v>
      </c>
      <c r="E21" s="17"/>
      <c r="F21" s="17"/>
      <c r="G21" s="1">
        <f t="shared" si="0"/>
        <v>-23</v>
      </c>
      <c r="H21" s="16">
        <f t="shared" si="1"/>
        <v>-3220</v>
      </c>
    </row>
    <row r="22" spans="1:8" ht="15">
      <c r="A22" s="28" t="s">
        <v>160</v>
      </c>
      <c r="B22" s="16">
        <v>196</v>
      </c>
      <c r="C22" s="17">
        <v>44205</v>
      </c>
      <c r="D22" s="17">
        <v>44182</v>
      </c>
      <c r="E22" s="17"/>
      <c r="F22" s="17"/>
      <c r="G22" s="1">
        <f t="shared" si="0"/>
        <v>-23</v>
      </c>
      <c r="H22" s="16">
        <f t="shared" si="1"/>
        <v>-4508</v>
      </c>
    </row>
    <row r="23" spans="1:8" ht="15">
      <c r="A23" s="28" t="s">
        <v>161</v>
      </c>
      <c r="B23" s="16">
        <v>63.11</v>
      </c>
      <c r="C23" s="17">
        <v>44205</v>
      </c>
      <c r="D23" s="17">
        <v>44182</v>
      </c>
      <c r="E23" s="17"/>
      <c r="F23" s="17"/>
      <c r="G23" s="1">
        <f t="shared" si="0"/>
        <v>-23</v>
      </c>
      <c r="H23" s="16">
        <f t="shared" si="1"/>
        <v>-1451.53</v>
      </c>
    </row>
    <row r="24" spans="1:8" ht="15">
      <c r="A24" s="28" t="s">
        <v>162</v>
      </c>
      <c r="B24" s="16">
        <v>30</v>
      </c>
      <c r="C24" s="17">
        <v>44211</v>
      </c>
      <c r="D24" s="17">
        <v>44182</v>
      </c>
      <c r="E24" s="17"/>
      <c r="F24" s="17"/>
      <c r="G24" s="1">
        <f t="shared" si="0"/>
        <v>-29</v>
      </c>
      <c r="H24" s="16">
        <f t="shared" si="1"/>
        <v>-870</v>
      </c>
    </row>
    <row r="25" spans="1:8" ht="15">
      <c r="A25" s="28" t="s">
        <v>163</v>
      </c>
      <c r="B25" s="16">
        <v>60.1</v>
      </c>
      <c r="C25" s="17">
        <v>44211</v>
      </c>
      <c r="D25" s="17">
        <v>44182</v>
      </c>
      <c r="E25" s="17"/>
      <c r="F25" s="17"/>
      <c r="G25" s="1">
        <f t="shared" si="0"/>
        <v>-29</v>
      </c>
      <c r="H25" s="16">
        <f t="shared" si="1"/>
        <v>-1742.9</v>
      </c>
    </row>
    <row r="26" spans="1:8" ht="15">
      <c r="A26" s="28" t="s">
        <v>164</v>
      </c>
      <c r="B26" s="16">
        <v>660</v>
      </c>
      <c r="C26" s="17">
        <v>44211</v>
      </c>
      <c r="D26" s="17">
        <v>44182</v>
      </c>
      <c r="E26" s="17"/>
      <c r="F26" s="17"/>
      <c r="G26" s="1">
        <f t="shared" si="0"/>
        <v>-29</v>
      </c>
      <c r="H26" s="16">
        <f t="shared" si="1"/>
        <v>-19140</v>
      </c>
    </row>
    <row r="27" spans="1:8" ht="15">
      <c r="A27" s="28" t="s">
        <v>165</v>
      </c>
      <c r="B27" s="16">
        <v>627.54</v>
      </c>
      <c r="C27" s="17">
        <v>44211</v>
      </c>
      <c r="D27" s="17">
        <v>44182</v>
      </c>
      <c r="E27" s="17"/>
      <c r="F27" s="17"/>
      <c r="G27" s="1">
        <f t="shared" si="0"/>
        <v>-29</v>
      </c>
      <c r="H27" s="16">
        <f t="shared" si="1"/>
        <v>-18198.66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2021-01-08T12:01:56Z</dcterms:modified>
  <cp:category/>
  <cp:version/>
  <cp:contentType/>
  <cp:contentStatus/>
</cp:coreProperties>
</file>