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<sst xmlns="http://schemas.openxmlformats.org/spreadsheetml/2006/main" count="187" uniqueCount="112">
  <si>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</si>
  <si>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</si>
  <si>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</si>
  <si>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</si>
  <si>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</si>
  <si>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</si>
  <si>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</si>
  <si>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</si>
  <si>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</si>
  <si>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</si>
  <si>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</si>
  <si>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</si>
  <si>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</si>
  <si>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</si>
  <si>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</si>
  <si>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</si>
  <si>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</si>
  <si>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</si>
  <si>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</si>
  <si>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</si>
  <si>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ISTITUTO SUPERIORE ISTITUTO SUPERIORE " G. TERRAGNI"</t>
  </si>
  <si>
    <t>22077 OLGIATE COMASCO (CO) VIA SEGANTINI 41 C.F. 95121970131 C.M. COIS011006</t>
  </si>
  <si>
    <t>724 del 23/12/2018</t>
  </si>
  <si>
    <t>2018FS009325 del 18/12/2018</t>
  </si>
  <si>
    <t>A18PAS0016440 del 31/12/2018</t>
  </si>
  <si>
    <t>2018   137/E del 31/12/2018</t>
  </si>
  <si>
    <t>2018406 del 20/12/2018</t>
  </si>
  <si>
    <t>A-2018-7 del 28/12/2018</t>
  </si>
  <si>
    <t>5 del 08/01/2019</t>
  </si>
  <si>
    <t>PAE2/19 del 16/01/2019</t>
  </si>
  <si>
    <t>56 del 14/01/2019</t>
  </si>
  <si>
    <t>PAB-566 del 31/12/2018</t>
  </si>
  <si>
    <t>MI0170000005 del 17/01/2019</t>
  </si>
  <si>
    <t>2/4 del 14/01/2019</t>
  </si>
  <si>
    <t>1910129 del 25/01/2019</t>
  </si>
  <si>
    <t>1910130 del 25/01/2019</t>
  </si>
  <si>
    <t>4/FE del 29/01/2019</t>
  </si>
  <si>
    <t>2019     1/E del 28/01/2019</t>
  </si>
  <si>
    <t>2019     2/E del 28/01/2019</t>
  </si>
  <si>
    <t>19-15-2 del 11/01/2019</t>
  </si>
  <si>
    <t>51 PA del 30/01/2019</t>
  </si>
  <si>
    <t>8719031132 del 04/02/2019</t>
  </si>
  <si>
    <t>4/001 del 30/01/2019</t>
  </si>
  <si>
    <t>MI0170000103 del 04/02/2019</t>
  </si>
  <si>
    <t>235 del 04/02/2019</t>
  </si>
  <si>
    <t>70 PA del 07/02/2019</t>
  </si>
  <si>
    <t>235/EL del 11/02/2019</t>
  </si>
  <si>
    <t>277/G del 12/02/2019</t>
  </si>
  <si>
    <t>MI0170000133 del 12/02/2019</t>
  </si>
  <si>
    <t>9117001043 del 18/02/2019</t>
  </si>
  <si>
    <t>6/PA del 18/02/2019</t>
  </si>
  <si>
    <t>IPA19INV00308 del 05/02/2019</t>
  </si>
  <si>
    <t>2019013 del 25/01/2019</t>
  </si>
  <si>
    <t>18 del 20/02/2019</t>
  </si>
  <si>
    <t>SP/9 del 19/02/2019</t>
  </si>
  <si>
    <t>000020/PA del 07/02/2019</t>
  </si>
  <si>
    <t>769/P del 31/12/2018</t>
  </si>
  <si>
    <t>7/PA del 21/02/2019</t>
  </si>
  <si>
    <t>MI0170000188 del 21/02/2019</t>
  </si>
  <si>
    <t>19C0022 del 18/02/2019</t>
  </si>
  <si>
    <t>1910314 del 01/03/2019</t>
  </si>
  <si>
    <t>06/PA/2019 del 01/03/2019</t>
  </si>
  <si>
    <t>1905600049 del 14/02/2019</t>
  </si>
  <si>
    <t>05/PA/2019 del 01/03/2019</t>
  </si>
  <si>
    <t>10/PA del 01/03/2019</t>
  </si>
  <si>
    <t>8719064354 del 28/02/2019</t>
  </si>
  <si>
    <t>2019    10/E del 25/02/2019</t>
  </si>
  <si>
    <t>2019    22/E del 25/02/2019</t>
  </si>
  <si>
    <t>2019    13/E del 25/02/2019</t>
  </si>
  <si>
    <t>2019    11/E del 25/02/2019</t>
  </si>
  <si>
    <t>2019    20/E del 25/02/2019</t>
  </si>
  <si>
    <t>MI0170000203 del 04/03/2019</t>
  </si>
  <si>
    <t>PAE4/19 del 25/02/2019</t>
  </si>
  <si>
    <t>2019   274/A del 05/03/2019</t>
  </si>
  <si>
    <t>FD/880 del 28/02/2019</t>
  </si>
  <si>
    <t>58 del 07/03/2019</t>
  </si>
  <si>
    <t>17/PA del 11/03/2019</t>
  </si>
  <si>
    <t>2019    27/E del 28/02/2019</t>
  </si>
  <si>
    <t>2019    28/E del 28/02/2019</t>
  </si>
  <si>
    <t>142/2018 del 08/03/2019</t>
  </si>
  <si>
    <t>FPA/6 del 14/03/2019</t>
  </si>
  <si>
    <t>10/PA del 19/03/2019</t>
  </si>
  <si>
    <t>18/PA del 15/03/2019</t>
  </si>
  <si>
    <t>PA253 del 20/03/2019</t>
  </si>
  <si>
    <t>2019065 del 14/03/2019</t>
  </si>
  <si>
    <t>2019    35/E del 20/03/2019</t>
  </si>
  <si>
    <t>31/01LINV del 01/03/2019</t>
  </si>
  <si>
    <t>34/03LINV del 25/03/2019</t>
  </si>
  <si>
    <t>19-16-4 del 22/03/2019</t>
  </si>
  <si>
    <t>976/10 del 24/03/2019</t>
  </si>
  <si>
    <t>19C0068 del 22/03/2019</t>
  </si>
  <si>
    <t>FAT-00009-PA del 27/03/2019</t>
  </si>
  <si>
    <t>862/FE del 25/03/2019</t>
  </si>
  <si>
    <t>1607 / A del 27/03/2019</t>
  </si>
  <si>
    <t>3606 del 29/03/2019</t>
  </si>
  <si>
    <t>2/131 del 28/03/2019</t>
  </si>
  <si>
    <t>8719095381 del 29/03/2019</t>
  </si>
  <si>
    <t>41399/2019/V1 del 29/03/2019</t>
  </si>
  <si>
    <t>35/PA del 03/04/2019</t>
  </si>
  <si>
    <t>PAB-122 del 31/03/2019</t>
  </si>
  <si>
    <t>218/P del 31/03/2019</t>
  </si>
  <si>
    <t>219/P del 31/03/2019</t>
  </si>
  <si>
    <t>217/P del 31/03/2019</t>
  </si>
  <si>
    <t>216/P del 31/03/2019</t>
  </si>
  <si>
    <t>214/P del 31/03/2019</t>
  </si>
  <si>
    <t>215/P del 31/03/2019</t>
  </si>
  <si>
    <t>19-16-6 del 04/04/2019</t>
  </si>
  <si>
    <t>SP/20 del 31/03/2019</t>
  </si>
  <si>
    <t>1910531 del 02/04/2019</t>
  </si>
  <si>
    <t>SP/21 del 31/03/2019</t>
  </si>
  <si>
    <t>1910529 del 02/04/2019</t>
  </si>
  <si>
    <t>39/2019 del 05/04/2019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</si>
</sst>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ddd\ d\ mmmm\ yyyy"/>
    <numFmt numFmtId="166" formatCode="hh\.mm\.ss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4" fontId="44" fillId="0" borderId="16" xfId="0" applyNumberFormat="1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44" fillId="0" borderId="18" xfId="0" applyNumberFormat="1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4" fontId="46" fillId="0" borderId="18" xfId="0" applyNumberFormat="1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7" fillId="34" borderId="22" xfId="0" applyFont="1" applyFill="1" applyBorder="1" applyAlignment="1">
      <alignment horizontal="center" vertical="center"/>
    </xf>
    <xf numFmtId="0" fontId="47" fillId="34" borderId="23" xfId="0" applyFont="1" applyFill="1" applyBorder="1" applyAlignment="1">
      <alignment horizontal="center" vertical="center"/>
    </xf>
    <xf numFmtId="0" fontId="47" fillId="34" borderId="1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0" fontId="48" fillId="34" borderId="16" xfId="0" applyFont="1" applyFill="1" applyBorder="1" applyAlignment="1">
      <alignment horizontal="center" vertical="center" wrapText="1"/>
    </xf>
    <xf numFmtId="0" fontId="48" fillId="34" borderId="17" xfId="0" applyFont="1" applyFill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/>
    </xf>
    <xf numFmtId="2" fontId="46" fillId="0" borderId="18" xfId="0" applyNumberFormat="1" applyFont="1" applyBorder="1" applyAlignment="1">
      <alignment horizontal="center" vertical="center"/>
    </xf>
    <xf numFmtId="2" fontId="46" fillId="0" borderId="19" xfId="0" applyNumberFormat="1" applyFont="1" applyBorder="1" applyAlignment="1">
      <alignment horizontal="center" vertical="center"/>
    </xf>
    <xf numFmtId="0" fontId="47" fillId="34" borderId="25" xfId="0" applyFont="1" applyFill="1" applyBorder="1" applyAlignment="1">
      <alignment horizontal="center" vertical="center"/>
    </xf>
    <xf numFmtId="0" fontId="47" fillId="34" borderId="26" xfId="0" applyFont="1" applyFill="1" applyBorder="1" applyAlignment="1">
      <alignment horizontal="center" vertical="center"/>
    </xf>
    <xf numFmtId="0" fontId="47" fillId="34" borderId="27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6">
        <v>2019</v>
      </c>
    </row>
    <row r="7" spans="1:6" ht="30" customHeight="1">
      <c r="A7" s="40" t="s">
        <v>1</v>
      </c>
      <c r="B7" s="41"/>
      <c r="C7" s="41"/>
      <c r="D7" s="41"/>
      <c r="E7" s="41"/>
      <c r="F7" s="42"/>
    </row>
    <row r="8" spans="1:6" ht="27" customHeight="1">
      <c r="A8" s="40" t="s">
        <v>12</v>
      </c>
      <c r="B8" s="41"/>
      <c r="C8" s="41"/>
      <c r="D8" s="41"/>
      <c r="E8" s="41"/>
      <c r="F8" s="42"/>
    </row>
    <row r="9" spans="1:6" ht="30.75" customHeight="1">
      <c r="A9" s="53" t="s">
        <v>0</v>
      </c>
      <c r="B9" s="44"/>
      <c r="C9" s="43" t="s">
        <v>6</v>
      </c>
      <c r="D9" s="44"/>
      <c r="E9" s="31" t="s">
        <v>13</v>
      </c>
      <c r="F9" s="32"/>
    </row>
    <row r="10" spans="1:6" ht="29.25" customHeight="1" thickBot="1">
      <c r="A10" s="47">
        <f>SUM(B16:B19)</f>
        <v>102</v>
      </c>
      <c r="B10" s="38"/>
      <c r="C10" s="37">
        <f>SUM(C16:D19)</f>
        <v>106197.6</v>
      </c>
      <c r="D10" s="38"/>
      <c r="E10" s="48">
        <f>('Trimestre 1'!H1)/C10</f>
        <v>-25.10325496998048</v>
      </c>
      <c r="F10" s="49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50" t="s">
        <v>2</v>
      </c>
      <c r="B13" s="51"/>
      <c r="C13" s="51"/>
      <c r="D13" s="51"/>
      <c r="E13" s="51"/>
      <c r="F13" s="52"/>
    </row>
    <row r="14" spans="1:6" ht="27" customHeight="1">
      <c r="A14" s="40" t="s">
        <v>3</v>
      </c>
      <c r="B14" s="41"/>
      <c r="C14" s="41"/>
      <c r="D14" s="41"/>
      <c r="E14" s="41"/>
      <c r="F14" s="42"/>
    </row>
    <row r="15" spans="1:12" ht="46.5" customHeight="1">
      <c r="A15" s="21" t="s">
        <v>4</v>
      </c>
      <c r="B15" s="27" t="s">
        <v>0</v>
      </c>
      <c r="C15" s="43" t="s">
        <v>6</v>
      </c>
      <c r="D15" s="44"/>
      <c r="E15" s="45" t="s">
        <v>14</v>
      </c>
      <c r="F15" s="46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102</v>
      </c>
      <c r="C16" s="29">
        <f>'Trimestre 1'!B1</f>
        <v>106197.6</v>
      </c>
      <c r="D16" s="39"/>
      <c r="E16" s="29">
        <f>'Trimestre 1'!G1</f>
        <v>-25.10325496998048</v>
      </c>
      <c r="F16" s="30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v>0</v>
      </c>
      <c r="C17" s="29">
        <v>0</v>
      </c>
      <c r="D17" s="39"/>
      <c r="E17" s="29">
        <v>0</v>
      </c>
      <c r="F17" s="30"/>
      <c r="H17" s="8"/>
      <c r="I17" s="8"/>
      <c r="J17" s="8"/>
      <c r="K17" s="8"/>
      <c r="L17" s="8"/>
    </row>
    <row r="18" spans="1:6" ht="22.5" customHeight="1">
      <c r="A18" s="22" t="s">
        <v>17</v>
      </c>
      <c r="B18" s="23">
        <f>'Trimestre 3'!C1</f>
        <v>0</v>
      </c>
      <c r="C18" s="29">
        <f>'Trimestre 3'!B1</f>
        <v>0</v>
      </c>
      <c r="D18" s="39"/>
      <c r="E18" s="29">
        <f>'Trimestre 3'!G1</f>
        <v>0</v>
      </c>
      <c r="F18" s="30"/>
    </row>
    <row r="19" spans="1:6" ht="21.75" customHeight="1" thickBot="1">
      <c r="A19" s="24" t="s">
        <v>18</v>
      </c>
      <c r="B19" s="25">
        <f>'Trimestre 4'!C1</f>
        <v>0</v>
      </c>
      <c r="C19" s="34">
        <f>'Trimestre 4'!B1</f>
        <v>0</v>
      </c>
      <c r="D19" s="36"/>
      <c r="E19" s="34">
        <f>'Trimestre 4'!G1</f>
        <v>0</v>
      </c>
      <c r="F19" s="35"/>
    </row>
    <row r="20" spans="1:6" ht="46.5" customHeight="1">
      <c r="A20" s="11"/>
      <c r="B20" s="12"/>
      <c r="C20" s="33"/>
      <c r="D20" s="33"/>
      <c r="E20" s="12"/>
      <c r="F20" s="12"/>
    </row>
  </sheetData>
  <sheetProtection/>
  <mergeCells count="21">
    <mergeCell ref="C9:D9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  <mergeCell ref="A9:B9"/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E18:F18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82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106197.6</v>
      </c>
      <c r="C1">
        <f>COUNTA(A4:A203)</f>
        <v>102</v>
      </c>
      <c r="G1" s="20">
        <f>IF(B1&lt;&gt;0,H1/B1,0)</f>
        <v>-25.10325496998048</v>
      </c>
      <c r="H1" s="19">
        <f>SUM(H4:H195)</f>
        <v>-2665905.4299999992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22</v>
      </c>
      <c r="B4" s="16">
        <v>100</v>
      </c>
      <c r="C4" s="17">
        <v>43491</v>
      </c>
      <c r="D4" s="17">
        <v>43480</v>
      </c>
      <c r="E4" s="17"/>
      <c r="F4" s="17"/>
      <c r="G4" s="1">
        <f>D4-C4-(F4-E4)</f>
        <v>-11</v>
      </c>
      <c r="H4" s="16">
        <f>B4*G4</f>
        <v>-1100</v>
      </c>
    </row>
    <row r="5" spans="1:8" ht="15">
      <c r="A5" s="28" t="s">
        <v>23</v>
      </c>
      <c r="B5" s="16">
        <v>48</v>
      </c>
      <c r="C5" s="17">
        <v>43491</v>
      </c>
      <c r="D5" s="17">
        <v>43480</v>
      </c>
      <c r="E5" s="17"/>
      <c r="F5" s="17"/>
      <c r="G5" s="1">
        <f aca="true" t="shared" si="0" ref="G5:G68">D5-C5-(F5-E5)</f>
        <v>-11</v>
      </c>
      <c r="H5" s="16">
        <f aca="true" t="shared" si="1" ref="H5:H68">B5*G5</f>
        <v>-528</v>
      </c>
    </row>
    <row r="6" spans="1:8" ht="15">
      <c r="A6" s="28" t="s">
        <v>24</v>
      </c>
      <c r="B6" s="16">
        <v>9.99</v>
      </c>
      <c r="C6" s="17">
        <v>43506</v>
      </c>
      <c r="D6" s="17">
        <v>43480</v>
      </c>
      <c r="E6" s="17"/>
      <c r="F6" s="17"/>
      <c r="G6" s="1">
        <f t="shared" si="0"/>
        <v>-26</v>
      </c>
      <c r="H6" s="16">
        <f t="shared" si="1"/>
        <v>-259.74</v>
      </c>
    </row>
    <row r="7" spans="1:8" ht="15">
      <c r="A7" s="28" t="s">
        <v>25</v>
      </c>
      <c r="B7" s="16">
        <v>655</v>
      </c>
      <c r="C7" s="17">
        <v>43495</v>
      </c>
      <c r="D7" s="17">
        <v>43480</v>
      </c>
      <c r="E7" s="17"/>
      <c r="F7" s="17"/>
      <c r="G7" s="1">
        <f t="shared" si="0"/>
        <v>-15</v>
      </c>
      <c r="H7" s="16">
        <f t="shared" si="1"/>
        <v>-9825</v>
      </c>
    </row>
    <row r="8" spans="1:8" ht="15">
      <c r="A8" s="28" t="s">
        <v>26</v>
      </c>
      <c r="B8" s="16">
        <v>385</v>
      </c>
      <c r="C8" s="17">
        <v>43491</v>
      </c>
      <c r="D8" s="17">
        <v>43493</v>
      </c>
      <c r="E8" s="17"/>
      <c r="F8" s="17"/>
      <c r="G8" s="1">
        <f t="shared" si="0"/>
        <v>2</v>
      </c>
      <c r="H8" s="16">
        <f t="shared" si="1"/>
        <v>770</v>
      </c>
    </row>
    <row r="9" spans="1:8" ht="15">
      <c r="A9" s="28" t="s">
        <v>27</v>
      </c>
      <c r="B9" s="16">
        <v>3600</v>
      </c>
      <c r="C9" s="17">
        <v>43495</v>
      </c>
      <c r="D9" s="17">
        <v>43493</v>
      </c>
      <c r="E9" s="17"/>
      <c r="F9" s="17"/>
      <c r="G9" s="1">
        <f t="shared" si="0"/>
        <v>-2</v>
      </c>
      <c r="H9" s="16">
        <f t="shared" si="1"/>
        <v>-7200</v>
      </c>
    </row>
    <row r="10" spans="1:8" ht="15">
      <c r="A10" s="28" t="s">
        <v>28</v>
      </c>
      <c r="B10" s="16">
        <v>212.3</v>
      </c>
      <c r="C10" s="17">
        <v>43513</v>
      </c>
      <c r="D10" s="17">
        <v>43493</v>
      </c>
      <c r="E10" s="17"/>
      <c r="F10" s="17"/>
      <c r="G10" s="1">
        <f t="shared" si="0"/>
        <v>-20</v>
      </c>
      <c r="H10" s="16">
        <f t="shared" si="1"/>
        <v>-4246</v>
      </c>
    </row>
    <row r="11" spans="1:8" ht="15">
      <c r="A11" s="28" t="s">
        <v>29</v>
      </c>
      <c r="B11" s="16">
        <v>1700</v>
      </c>
      <c r="C11" s="17">
        <v>43513</v>
      </c>
      <c r="D11" s="17">
        <v>43493</v>
      </c>
      <c r="E11" s="17"/>
      <c r="F11" s="17"/>
      <c r="G11" s="1">
        <f t="shared" si="0"/>
        <v>-20</v>
      </c>
      <c r="H11" s="16">
        <f t="shared" si="1"/>
        <v>-34000</v>
      </c>
    </row>
    <row r="12" spans="1:8" ht="15">
      <c r="A12" s="28" t="s">
        <v>30</v>
      </c>
      <c r="B12" s="16">
        <v>485.68</v>
      </c>
      <c r="C12" s="17">
        <v>43513</v>
      </c>
      <c r="D12" s="17">
        <v>43493</v>
      </c>
      <c r="E12" s="17"/>
      <c r="F12" s="17"/>
      <c r="G12" s="1">
        <f t="shared" si="0"/>
        <v>-20</v>
      </c>
      <c r="H12" s="16">
        <f t="shared" si="1"/>
        <v>-9713.6</v>
      </c>
    </row>
    <row r="13" spans="1:8" ht="15">
      <c r="A13" s="28" t="s">
        <v>31</v>
      </c>
      <c r="B13" s="16">
        <v>567</v>
      </c>
      <c r="C13" s="17">
        <v>43516</v>
      </c>
      <c r="D13" s="17">
        <v>43493</v>
      </c>
      <c r="E13" s="17"/>
      <c r="F13" s="17"/>
      <c r="G13" s="1">
        <f t="shared" si="0"/>
        <v>-23</v>
      </c>
      <c r="H13" s="16">
        <f t="shared" si="1"/>
        <v>-13041</v>
      </c>
    </row>
    <row r="14" spans="1:8" ht="15">
      <c r="A14" s="28" t="s">
        <v>32</v>
      </c>
      <c r="B14" s="16">
        <v>212.3</v>
      </c>
      <c r="C14" s="17">
        <v>43520</v>
      </c>
      <c r="D14" s="17">
        <v>43493</v>
      </c>
      <c r="E14" s="17"/>
      <c r="F14" s="17"/>
      <c r="G14" s="1">
        <f t="shared" si="0"/>
        <v>-27</v>
      </c>
      <c r="H14" s="16">
        <f t="shared" si="1"/>
        <v>-5732.1</v>
      </c>
    </row>
    <row r="15" spans="1:8" ht="15">
      <c r="A15" s="28" t="s">
        <v>33</v>
      </c>
      <c r="B15" s="16">
        <v>565</v>
      </c>
      <c r="C15" s="17">
        <v>43513</v>
      </c>
      <c r="D15" s="17">
        <v>43493</v>
      </c>
      <c r="E15" s="17"/>
      <c r="F15" s="17"/>
      <c r="G15" s="1">
        <f t="shared" si="0"/>
        <v>-20</v>
      </c>
      <c r="H15" s="16">
        <f t="shared" si="1"/>
        <v>-11300</v>
      </c>
    </row>
    <row r="16" spans="1:8" ht="15">
      <c r="A16" s="28" t="s">
        <v>26</v>
      </c>
      <c r="B16" s="16">
        <v>84.7</v>
      </c>
      <c r="C16" s="17">
        <v>43491</v>
      </c>
      <c r="D16" s="17">
        <v>43493</v>
      </c>
      <c r="E16" s="17"/>
      <c r="F16" s="17"/>
      <c r="G16" s="1">
        <f t="shared" si="0"/>
        <v>2</v>
      </c>
      <c r="H16" s="16">
        <f t="shared" si="1"/>
        <v>169.4</v>
      </c>
    </row>
    <row r="17" spans="1:8" ht="15">
      <c r="A17" s="28" t="s">
        <v>23</v>
      </c>
      <c r="B17" s="16">
        <v>10.56</v>
      </c>
      <c r="C17" s="17">
        <v>43491</v>
      </c>
      <c r="D17" s="17">
        <v>43493</v>
      </c>
      <c r="E17" s="17"/>
      <c r="F17" s="17"/>
      <c r="G17" s="1">
        <f t="shared" si="0"/>
        <v>2</v>
      </c>
      <c r="H17" s="16">
        <f t="shared" si="1"/>
        <v>21.12</v>
      </c>
    </row>
    <row r="18" spans="1:8" ht="15">
      <c r="A18" s="28" t="s">
        <v>27</v>
      </c>
      <c r="B18" s="16">
        <v>792</v>
      </c>
      <c r="C18" s="17">
        <v>43495</v>
      </c>
      <c r="D18" s="17">
        <v>43493</v>
      </c>
      <c r="E18" s="17"/>
      <c r="F18" s="17"/>
      <c r="G18" s="1">
        <f t="shared" si="0"/>
        <v>-2</v>
      </c>
      <c r="H18" s="16">
        <f t="shared" si="1"/>
        <v>-1584</v>
      </c>
    </row>
    <row r="19" spans="1:8" ht="15">
      <c r="A19" s="28" t="s">
        <v>25</v>
      </c>
      <c r="B19" s="16">
        <v>49</v>
      </c>
      <c r="C19" s="17">
        <v>43495</v>
      </c>
      <c r="D19" s="17">
        <v>43493</v>
      </c>
      <c r="E19" s="17"/>
      <c r="F19" s="17"/>
      <c r="G19" s="1">
        <f t="shared" si="0"/>
        <v>-2</v>
      </c>
      <c r="H19" s="16">
        <f t="shared" si="1"/>
        <v>-98</v>
      </c>
    </row>
    <row r="20" spans="1:8" ht="15">
      <c r="A20" s="28" t="s">
        <v>24</v>
      </c>
      <c r="B20" s="16">
        <v>2.2</v>
      </c>
      <c r="C20" s="17">
        <v>43506</v>
      </c>
      <c r="D20" s="17">
        <v>43493</v>
      </c>
      <c r="E20" s="17"/>
      <c r="F20" s="17"/>
      <c r="G20" s="1">
        <f t="shared" si="0"/>
        <v>-13</v>
      </c>
      <c r="H20" s="16">
        <f t="shared" si="1"/>
        <v>-28.6</v>
      </c>
    </row>
    <row r="21" spans="1:8" ht="15">
      <c r="A21" s="28" t="s">
        <v>28</v>
      </c>
      <c r="B21" s="16">
        <v>46.71</v>
      </c>
      <c r="C21" s="17">
        <v>43513</v>
      </c>
      <c r="D21" s="17">
        <v>43493</v>
      </c>
      <c r="E21" s="17"/>
      <c r="F21" s="17"/>
      <c r="G21" s="1">
        <f t="shared" si="0"/>
        <v>-20</v>
      </c>
      <c r="H21" s="16">
        <f t="shared" si="1"/>
        <v>-934.2</v>
      </c>
    </row>
    <row r="22" spans="1:8" ht="15">
      <c r="A22" s="28" t="s">
        <v>33</v>
      </c>
      <c r="B22" s="16">
        <v>124.3</v>
      </c>
      <c r="C22" s="17">
        <v>43513</v>
      </c>
      <c r="D22" s="17">
        <v>43493</v>
      </c>
      <c r="E22" s="17"/>
      <c r="F22" s="17"/>
      <c r="G22" s="1">
        <f t="shared" si="0"/>
        <v>-20</v>
      </c>
      <c r="H22" s="16">
        <f t="shared" si="1"/>
        <v>-2486</v>
      </c>
    </row>
    <row r="23" spans="1:8" ht="15">
      <c r="A23" s="28" t="s">
        <v>30</v>
      </c>
      <c r="B23" s="16">
        <v>106.85</v>
      </c>
      <c r="C23" s="17">
        <v>43513</v>
      </c>
      <c r="D23" s="17">
        <v>43493</v>
      </c>
      <c r="E23" s="17"/>
      <c r="F23" s="17"/>
      <c r="G23" s="1">
        <f t="shared" si="0"/>
        <v>-20</v>
      </c>
      <c r="H23" s="16">
        <f t="shared" si="1"/>
        <v>-2137</v>
      </c>
    </row>
    <row r="24" spans="1:8" ht="15">
      <c r="A24" s="28" t="s">
        <v>31</v>
      </c>
      <c r="B24" s="16">
        <v>124.74</v>
      </c>
      <c r="C24" s="17">
        <v>43516</v>
      </c>
      <c r="D24" s="17">
        <v>43493</v>
      </c>
      <c r="E24" s="17"/>
      <c r="F24" s="17"/>
      <c r="G24" s="1">
        <f t="shared" si="0"/>
        <v>-23</v>
      </c>
      <c r="H24" s="16">
        <f t="shared" si="1"/>
        <v>-2869.02</v>
      </c>
    </row>
    <row r="25" spans="1:8" ht="15">
      <c r="A25" s="28" t="s">
        <v>32</v>
      </c>
      <c r="B25" s="16">
        <v>46.71</v>
      </c>
      <c r="C25" s="17">
        <v>43520</v>
      </c>
      <c r="D25" s="17">
        <v>43493</v>
      </c>
      <c r="E25" s="17"/>
      <c r="F25" s="17"/>
      <c r="G25" s="1">
        <f t="shared" si="0"/>
        <v>-27</v>
      </c>
      <c r="H25" s="16">
        <f t="shared" si="1"/>
        <v>-1261.17</v>
      </c>
    </row>
    <row r="26" spans="1:8" ht="15">
      <c r="A26" s="28" t="s">
        <v>34</v>
      </c>
      <c r="B26" s="16">
        <v>3515</v>
      </c>
      <c r="C26" s="17">
        <v>43526</v>
      </c>
      <c r="D26" s="17">
        <v>43502</v>
      </c>
      <c r="E26" s="17"/>
      <c r="F26" s="17"/>
      <c r="G26" s="1">
        <f t="shared" si="0"/>
        <v>-24</v>
      </c>
      <c r="H26" s="16">
        <f t="shared" si="1"/>
        <v>-84360</v>
      </c>
    </row>
    <row r="27" spans="1:8" ht="15">
      <c r="A27" s="28" t="s">
        <v>35</v>
      </c>
      <c r="B27" s="16">
        <v>1713</v>
      </c>
      <c r="C27" s="17">
        <v>43526</v>
      </c>
      <c r="D27" s="17">
        <v>43502</v>
      </c>
      <c r="E27" s="17"/>
      <c r="F27" s="17"/>
      <c r="G27" s="1">
        <f t="shared" si="0"/>
        <v>-24</v>
      </c>
      <c r="H27" s="16">
        <f t="shared" si="1"/>
        <v>-41112</v>
      </c>
    </row>
    <row r="28" spans="1:8" ht="15">
      <c r="A28" s="28" t="s">
        <v>36</v>
      </c>
      <c r="B28" s="16">
        <v>450</v>
      </c>
      <c r="C28" s="17">
        <v>43527</v>
      </c>
      <c r="D28" s="17">
        <v>43502</v>
      </c>
      <c r="E28" s="17"/>
      <c r="F28" s="17"/>
      <c r="G28" s="1">
        <f t="shared" si="0"/>
        <v>-25</v>
      </c>
      <c r="H28" s="16">
        <f t="shared" si="1"/>
        <v>-11250</v>
      </c>
    </row>
    <row r="29" spans="1:8" ht="15">
      <c r="A29" s="28" t="s">
        <v>37</v>
      </c>
      <c r="B29" s="16">
        <v>400</v>
      </c>
      <c r="C29" s="17">
        <v>43527</v>
      </c>
      <c r="D29" s="17">
        <v>43502</v>
      </c>
      <c r="E29" s="17"/>
      <c r="F29" s="17"/>
      <c r="G29" s="1">
        <f t="shared" si="0"/>
        <v>-25</v>
      </c>
      <c r="H29" s="16">
        <f t="shared" si="1"/>
        <v>-10000</v>
      </c>
    </row>
    <row r="30" spans="1:8" ht="15">
      <c r="A30" s="28" t="s">
        <v>38</v>
      </c>
      <c r="B30" s="16">
        <v>245</v>
      </c>
      <c r="C30" s="17">
        <v>43527</v>
      </c>
      <c r="D30" s="17">
        <v>43502</v>
      </c>
      <c r="E30" s="17"/>
      <c r="F30" s="17"/>
      <c r="G30" s="1">
        <f t="shared" si="0"/>
        <v>-25</v>
      </c>
      <c r="H30" s="16">
        <f t="shared" si="1"/>
        <v>-6125</v>
      </c>
    </row>
    <row r="31" spans="1:8" ht="15">
      <c r="A31" s="28" t="s">
        <v>39</v>
      </c>
      <c r="B31" s="16">
        <v>3895</v>
      </c>
      <c r="C31" s="17">
        <v>43527</v>
      </c>
      <c r="D31" s="17">
        <v>43502</v>
      </c>
      <c r="E31" s="17"/>
      <c r="F31" s="17"/>
      <c r="G31" s="1">
        <f t="shared" si="0"/>
        <v>-25</v>
      </c>
      <c r="H31" s="16">
        <f t="shared" si="1"/>
        <v>-97375</v>
      </c>
    </row>
    <row r="32" spans="1:8" ht="15">
      <c r="A32" s="28" t="s">
        <v>40</v>
      </c>
      <c r="B32" s="16">
        <v>370</v>
      </c>
      <c r="C32" s="17">
        <v>43527</v>
      </c>
      <c r="D32" s="17">
        <v>43502</v>
      </c>
      <c r="E32" s="17"/>
      <c r="F32" s="17"/>
      <c r="G32" s="1">
        <f t="shared" si="0"/>
        <v>-25</v>
      </c>
      <c r="H32" s="16">
        <f t="shared" si="1"/>
        <v>-9250</v>
      </c>
    </row>
    <row r="33" spans="1:8" ht="15">
      <c r="A33" s="28" t="s">
        <v>41</v>
      </c>
      <c r="B33" s="16">
        <v>13.86</v>
      </c>
      <c r="C33" s="17">
        <v>43533</v>
      </c>
      <c r="D33" s="17">
        <v>43508</v>
      </c>
      <c r="E33" s="17"/>
      <c r="F33" s="17"/>
      <c r="G33" s="1">
        <f t="shared" si="0"/>
        <v>-25</v>
      </c>
      <c r="H33" s="16">
        <f t="shared" si="1"/>
        <v>-346.5</v>
      </c>
    </row>
    <row r="34" spans="1:8" ht="15">
      <c r="A34" s="28" t="s">
        <v>42</v>
      </c>
      <c r="B34" s="16">
        <v>3750</v>
      </c>
      <c r="C34" s="17">
        <v>43533</v>
      </c>
      <c r="D34" s="17">
        <v>43508</v>
      </c>
      <c r="E34" s="17"/>
      <c r="F34" s="17"/>
      <c r="G34" s="1">
        <f t="shared" si="0"/>
        <v>-25</v>
      </c>
      <c r="H34" s="16">
        <f t="shared" si="1"/>
        <v>-93750</v>
      </c>
    </row>
    <row r="35" spans="1:8" ht="15">
      <c r="A35" s="28" t="s">
        <v>43</v>
      </c>
      <c r="B35" s="16">
        <v>654.55</v>
      </c>
      <c r="C35" s="17">
        <v>43534</v>
      </c>
      <c r="D35" s="17">
        <v>43508</v>
      </c>
      <c r="E35" s="17"/>
      <c r="F35" s="17"/>
      <c r="G35" s="1">
        <f t="shared" si="0"/>
        <v>-26</v>
      </c>
      <c r="H35" s="16">
        <f t="shared" si="1"/>
        <v>-17018.3</v>
      </c>
    </row>
    <row r="36" spans="1:8" ht="15">
      <c r="A36" s="28" t="s">
        <v>44</v>
      </c>
      <c r="B36" s="16">
        <v>1066</v>
      </c>
      <c r="C36" s="17">
        <v>43534</v>
      </c>
      <c r="D36" s="17">
        <v>43508</v>
      </c>
      <c r="E36" s="17"/>
      <c r="F36" s="17"/>
      <c r="G36" s="1">
        <f t="shared" si="0"/>
        <v>-26</v>
      </c>
      <c r="H36" s="16">
        <f t="shared" si="1"/>
        <v>-27716</v>
      </c>
    </row>
    <row r="37" spans="1:8" ht="15">
      <c r="A37" s="28" t="s">
        <v>45</v>
      </c>
      <c r="B37" s="16">
        <v>260</v>
      </c>
      <c r="C37" s="17">
        <v>43538</v>
      </c>
      <c r="D37" s="17">
        <v>43508</v>
      </c>
      <c r="E37" s="17"/>
      <c r="F37" s="17"/>
      <c r="G37" s="1">
        <f t="shared" si="0"/>
        <v>-30</v>
      </c>
      <c r="H37" s="16">
        <f t="shared" si="1"/>
        <v>-7800</v>
      </c>
    </row>
    <row r="38" spans="1:8" ht="15">
      <c r="A38" s="28" t="s">
        <v>36</v>
      </c>
      <c r="B38" s="16">
        <v>45</v>
      </c>
      <c r="C38" s="17">
        <v>43527</v>
      </c>
      <c r="D38" s="17">
        <v>43517</v>
      </c>
      <c r="E38" s="17"/>
      <c r="F38" s="17"/>
      <c r="G38" s="1">
        <f t="shared" si="0"/>
        <v>-10</v>
      </c>
      <c r="H38" s="16">
        <f t="shared" si="1"/>
        <v>-450</v>
      </c>
    </row>
    <row r="39" spans="1:8" ht="15">
      <c r="A39" s="28" t="s">
        <v>46</v>
      </c>
      <c r="B39" s="16">
        <v>500</v>
      </c>
      <c r="C39" s="17">
        <v>43539</v>
      </c>
      <c r="D39" s="17">
        <v>43517</v>
      </c>
      <c r="E39" s="17"/>
      <c r="F39" s="17"/>
      <c r="G39" s="1">
        <f t="shared" si="0"/>
        <v>-22</v>
      </c>
      <c r="H39" s="16">
        <f t="shared" si="1"/>
        <v>-11000</v>
      </c>
    </row>
    <row r="40" spans="1:8" ht="15">
      <c r="A40" s="28" t="s">
        <v>47</v>
      </c>
      <c r="B40" s="16">
        <v>590.82</v>
      </c>
      <c r="C40" s="17">
        <v>43540</v>
      </c>
      <c r="D40" s="17">
        <v>43517</v>
      </c>
      <c r="E40" s="17"/>
      <c r="F40" s="17"/>
      <c r="G40" s="1">
        <f t="shared" si="0"/>
        <v>-23</v>
      </c>
      <c r="H40" s="16">
        <f t="shared" si="1"/>
        <v>-13588.86</v>
      </c>
    </row>
    <row r="41" spans="1:8" ht="15">
      <c r="A41" s="28" t="s">
        <v>48</v>
      </c>
      <c r="B41" s="16">
        <v>235.25</v>
      </c>
      <c r="C41" s="17">
        <v>43540</v>
      </c>
      <c r="D41" s="17">
        <v>43517</v>
      </c>
      <c r="E41" s="17"/>
      <c r="F41" s="17"/>
      <c r="G41" s="1">
        <f t="shared" si="0"/>
        <v>-23</v>
      </c>
      <c r="H41" s="16">
        <f t="shared" si="1"/>
        <v>-5410.75</v>
      </c>
    </row>
    <row r="42" spans="1:8" ht="15">
      <c r="A42" s="28" t="s">
        <v>49</v>
      </c>
      <c r="B42" s="16">
        <v>210</v>
      </c>
      <c r="C42" s="17">
        <v>43546</v>
      </c>
      <c r="D42" s="17">
        <v>43517</v>
      </c>
      <c r="E42" s="17"/>
      <c r="F42" s="17"/>
      <c r="G42" s="1">
        <f t="shared" si="0"/>
        <v>-29</v>
      </c>
      <c r="H42" s="16">
        <f t="shared" si="1"/>
        <v>-6090</v>
      </c>
    </row>
    <row r="43" spans="1:8" ht="15">
      <c r="A43" s="28" t="s">
        <v>50</v>
      </c>
      <c r="B43" s="16">
        <v>530</v>
      </c>
      <c r="C43" s="17">
        <v>43546</v>
      </c>
      <c r="D43" s="17">
        <v>43517</v>
      </c>
      <c r="E43" s="17"/>
      <c r="F43" s="17"/>
      <c r="G43" s="1">
        <f t="shared" si="0"/>
        <v>-29</v>
      </c>
      <c r="H43" s="16">
        <f t="shared" si="1"/>
        <v>-15370</v>
      </c>
    </row>
    <row r="44" spans="1:8" ht="15">
      <c r="A44" s="28" t="s">
        <v>51</v>
      </c>
      <c r="B44" s="16">
        <v>205.77</v>
      </c>
      <c r="C44" s="17">
        <v>43546</v>
      </c>
      <c r="D44" s="17">
        <v>43517</v>
      </c>
      <c r="E44" s="17"/>
      <c r="F44" s="17"/>
      <c r="G44" s="1">
        <f t="shared" si="0"/>
        <v>-29</v>
      </c>
      <c r="H44" s="16">
        <f t="shared" si="1"/>
        <v>-5967.33</v>
      </c>
    </row>
    <row r="45" spans="1:8" ht="15">
      <c r="A45" s="28" t="s">
        <v>52</v>
      </c>
      <c r="B45" s="16">
        <v>346</v>
      </c>
      <c r="C45" s="17">
        <v>43546</v>
      </c>
      <c r="D45" s="17">
        <v>43522</v>
      </c>
      <c r="E45" s="17"/>
      <c r="F45" s="17"/>
      <c r="G45" s="1">
        <f t="shared" si="0"/>
        <v>-24</v>
      </c>
      <c r="H45" s="16">
        <f t="shared" si="1"/>
        <v>-8304</v>
      </c>
    </row>
    <row r="46" spans="1:8" ht="15">
      <c r="A46" s="28" t="s">
        <v>53</v>
      </c>
      <c r="B46" s="16">
        <v>149.93</v>
      </c>
      <c r="C46" s="17">
        <v>43547</v>
      </c>
      <c r="D46" s="17">
        <v>43522</v>
      </c>
      <c r="E46" s="17"/>
      <c r="F46" s="17"/>
      <c r="G46" s="1">
        <f t="shared" si="0"/>
        <v>-25</v>
      </c>
      <c r="H46" s="16">
        <f t="shared" si="1"/>
        <v>-3748.25</v>
      </c>
    </row>
    <row r="47" spans="1:8" ht="15">
      <c r="A47" s="28" t="s">
        <v>54</v>
      </c>
      <c r="B47" s="16">
        <v>350</v>
      </c>
      <c r="C47" s="17">
        <v>43548</v>
      </c>
      <c r="D47" s="17">
        <v>43522</v>
      </c>
      <c r="E47" s="17"/>
      <c r="F47" s="17"/>
      <c r="G47" s="1">
        <f t="shared" si="0"/>
        <v>-26</v>
      </c>
      <c r="H47" s="16">
        <f t="shared" si="1"/>
        <v>-9100</v>
      </c>
    </row>
    <row r="48" spans="1:8" ht="15">
      <c r="A48" s="28" t="s">
        <v>37</v>
      </c>
      <c r="B48" s="16">
        <v>40</v>
      </c>
      <c r="C48" s="17">
        <v>43527</v>
      </c>
      <c r="D48" s="17">
        <v>43522</v>
      </c>
      <c r="E48" s="17"/>
      <c r="F48" s="17"/>
      <c r="G48" s="1">
        <f t="shared" si="0"/>
        <v>-5</v>
      </c>
      <c r="H48" s="16">
        <f t="shared" si="1"/>
        <v>-200</v>
      </c>
    </row>
    <row r="49" spans="1:8" ht="15">
      <c r="A49" s="28" t="s">
        <v>38</v>
      </c>
      <c r="B49" s="16">
        <v>24.5</v>
      </c>
      <c r="C49" s="17">
        <v>43527</v>
      </c>
      <c r="D49" s="17">
        <v>43522</v>
      </c>
      <c r="E49" s="17"/>
      <c r="F49" s="17"/>
      <c r="G49" s="1">
        <f t="shared" si="0"/>
        <v>-5</v>
      </c>
      <c r="H49" s="16">
        <f t="shared" si="1"/>
        <v>-122.5</v>
      </c>
    </row>
    <row r="50" spans="1:8" ht="15">
      <c r="A50" s="28" t="s">
        <v>47</v>
      </c>
      <c r="B50" s="16">
        <v>129.98</v>
      </c>
      <c r="C50" s="17">
        <v>43540</v>
      </c>
      <c r="D50" s="17">
        <v>43522</v>
      </c>
      <c r="E50" s="17"/>
      <c r="F50" s="17"/>
      <c r="G50" s="1">
        <f t="shared" si="0"/>
        <v>-18</v>
      </c>
      <c r="H50" s="16">
        <f t="shared" si="1"/>
        <v>-2339.64</v>
      </c>
    </row>
    <row r="51" spans="1:8" ht="15">
      <c r="A51" s="28" t="s">
        <v>48</v>
      </c>
      <c r="B51" s="16">
        <v>51.76</v>
      </c>
      <c r="C51" s="17">
        <v>43540</v>
      </c>
      <c r="D51" s="17">
        <v>43522</v>
      </c>
      <c r="E51" s="17"/>
      <c r="F51" s="17"/>
      <c r="G51" s="1">
        <f t="shared" si="0"/>
        <v>-18</v>
      </c>
      <c r="H51" s="16">
        <f t="shared" si="1"/>
        <v>-931.68</v>
      </c>
    </row>
    <row r="52" spans="1:8" ht="15">
      <c r="A52" s="28" t="s">
        <v>50</v>
      </c>
      <c r="B52" s="16">
        <v>53</v>
      </c>
      <c r="C52" s="17">
        <v>43546</v>
      </c>
      <c r="D52" s="17">
        <v>43522</v>
      </c>
      <c r="E52" s="17"/>
      <c r="F52" s="17"/>
      <c r="G52" s="1">
        <f t="shared" si="0"/>
        <v>-24</v>
      </c>
      <c r="H52" s="16">
        <f t="shared" si="1"/>
        <v>-1272</v>
      </c>
    </row>
    <row r="53" spans="1:8" ht="15">
      <c r="A53" s="28" t="s">
        <v>49</v>
      </c>
      <c r="B53" s="16">
        <v>46.2</v>
      </c>
      <c r="C53" s="17">
        <v>43546</v>
      </c>
      <c r="D53" s="17">
        <v>43522</v>
      </c>
      <c r="E53" s="17"/>
      <c r="F53" s="17"/>
      <c r="G53" s="1">
        <f t="shared" si="0"/>
        <v>-24</v>
      </c>
      <c r="H53" s="16">
        <f t="shared" si="1"/>
        <v>-1108.8000000000002</v>
      </c>
    </row>
    <row r="54" spans="1:8" ht="15">
      <c r="A54" s="28" t="s">
        <v>52</v>
      </c>
      <c r="B54" s="16">
        <v>76.12</v>
      </c>
      <c r="C54" s="17">
        <v>43546</v>
      </c>
      <c r="D54" s="17">
        <v>43522</v>
      </c>
      <c r="E54" s="17"/>
      <c r="F54" s="17"/>
      <c r="G54" s="1">
        <f t="shared" si="0"/>
        <v>-24</v>
      </c>
      <c r="H54" s="16">
        <f t="shared" si="1"/>
        <v>-1826.88</v>
      </c>
    </row>
    <row r="55" spans="1:8" ht="15">
      <c r="A55" s="28" t="s">
        <v>51</v>
      </c>
      <c r="B55" s="16">
        <v>45.27</v>
      </c>
      <c r="C55" s="17">
        <v>43546</v>
      </c>
      <c r="D55" s="17">
        <v>43522</v>
      </c>
      <c r="E55" s="17"/>
      <c r="F55" s="17"/>
      <c r="G55" s="1">
        <f t="shared" si="0"/>
        <v>-24</v>
      </c>
      <c r="H55" s="16">
        <f t="shared" si="1"/>
        <v>-1086.48</v>
      </c>
    </row>
    <row r="56" spans="1:8" ht="15">
      <c r="A56" s="28" t="s">
        <v>53</v>
      </c>
      <c r="B56" s="16">
        <v>32.98</v>
      </c>
      <c r="C56" s="17">
        <v>43547</v>
      </c>
      <c r="D56" s="17">
        <v>43522</v>
      </c>
      <c r="E56" s="17"/>
      <c r="F56" s="17"/>
      <c r="G56" s="1">
        <f t="shared" si="0"/>
        <v>-25</v>
      </c>
      <c r="H56" s="16">
        <f t="shared" si="1"/>
        <v>-824.4999999999999</v>
      </c>
    </row>
    <row r="57" spans="1:8" ht="15">
      <c r="A57" s="28" t="s">
        <v>54</v>
      </c>
      <c r="B57" s="16">
        <v>35</v>
      </c>
      <c r="C57" s="17">
        <v>43548</v>
      </c>
      <c r="D57" s="17">
        <v>43522</v>
      </c>
      <c r="E57" s="17"/>
      <c r="F57" s="17"/>
      <c r="G57" s="1">
        <f t="shared" si="0"/>
        <v>-26</v>
      </c>
      <c r="H57" s="16">
        <f t="shared" si="1"/>
        <v>-910</v>
      </c>
    </row>
    <row r="58" spans="1:8" ht="15">
      <c r="A58" s="28" t="s">
        <v>55</v>
      </c>
      <c r="B58" s="16">
        <v>199</v>
      </c>
      <c r="C58" s="17">
        <v>43552</v>
      </c>
      <c r="D58" s="17">
        <v>43530</v>
      </c>
      <c r="E58" s="17"/>
      <c r="F58" s="17"/>
      <c r="G58" s="1">
        <f t="shared" si="0"/>
        <v>-22</v>
      </c>
      <c r="H58" s="16">
        <f t="shared" si="1"/>
        <v>-4378</v>
      </c>
    </row>
    <row r="59" spans="1:8" ht="15">
      <c r="A59" s="28" t="s">
        <v>56</v>
      </c>
      <c r="B59" s="16">
        <v>230</v>
      </c>
      <c r="C59" s="17">
        <v>43552</v>
      </c>
      <c r="D59" s="17">
        <v>43530</v>
      </c>
      <c r="E59" s="17"/>
      <c r="F59" s="17"/>
      <c r="G59" s="1">
        <f t="shared" si="0"/>
        <v>-22</v>
      </c>
      <c r="H59" s="16">
        <f t="shared" si="1"/>
        <v>-5060</v>
      </c>
    </row>
    <row r="60" spans="1:8" ht="15">
      <c r="A60" s="28" t="s">
        <v>57</v>
      </c>
      <c r="B60" s="16">
        <v>178</v>
      </c>
      <c r="C60" s="17">
        <v>43552</v>
      </c>
      <c r="D60" s="17">
        <v>43530</v>
      </c>
      <c r="E60" s="17"/>
      <c r="F60" s="17"/>
      <c r="G60" s="1">
        <f t="shared" si="0"/>
        <v>-22</v>
      </c>
      <c r="H60" s="16">
        <f t="shared" si="1"/>
        <v>-3916</v>
      </c>
    </row>
    <row r="61" spans="1:8" ht="15">
      <c r="A61" s="28" t="s">
        <v>58</v>
      </c>
      <c r="B61" s="16">
        <v>212.3</v>
      </c>
      <c r="C61" s="17">
        <v>43552</v>
      </c>
      <c r="D61" s="17">
        <v>43530</v>
      </c>
      <c r="E61" s="17"/>
      <c r="F61" s="17"/>
      <c r="G61" s="1">
        <f t="shared" si="0"/>
        <v>-22</v>
      </c>
      <c r="H61" s="16">
        <f t="shared" si="1"/>
        <v>-4670.6</v>
      </c>
    </row>
    <row r="62" spans="1:8" ht="15">
      <c r="A62" s="28" t="s">
        <v>59</v>
      </c>
      <c r="B62" s="16">
        <v>170.86</v>
      </c>
      <c r="C62" s="17">
        <v>43555</v>
      </c>
      <c r="D62" s="17">
        <v>43530</v>
      </c>
      <c r="E62" s="17"/>
      <c r="F62" s="17"/>
      <c r="G62" s="1">
        <f t="shared" si="0"/>
        <v>-25</v>
      </c>
      <c r="H62" s="16">
        <f t="shared" si="1"/>
        <v>-4271.5</v>
      </c>
    </row>
    <row r="63" spans="1:8" ht="15">
      <c r="A63" s="28" t="s">
        <v>60</v>
      </c>
      <c r="B63" s="16">
        <v>2564</v>
      </c>
      <c r="C63" s="17">
        <v>43558</v>
      </c>
      <c r="D63" s="17">
        <v>43530</v>
      </c>
      <c r="E63" s="17"/>
      <c r="F63" s="17"/>
      <c r="G63" s="1">
        <f t="shared" si="0"/>
        <v>-28</v>
      </c>
      <c r="H63" s="16">
        <f t="shared" si="1"/>
        <v>-71792</v>
      </c>
    </row>
    <row r="64" spans="1:8" ht="15">
      <c r="A64" s="28" t="s">
        <v>61</v>
      </c>
      <c r="B64" s="16">
        <v>18690</v>
      </c>
      <c r="C64" s="17">
        <v>43558</v>
      </c>
      <c r="D64" s="17">
        <v>43530</v>
      </c>
      <c r="E64" s="17"/>
      <c r="F64" s="17"/>
      <c r="G64" s="1">
        <f t="shared" si="0"/>
        <v>-28</v>
      </c>
      <c r="H64" s="16">
        <f t="shared" si="1"/>
        <v>-523320</v>
      </c>
    </row>
    <row r="65" spans="1:8" ht="15">
      <c r="A65" s="28" t="s">
        <v>62</v>
      </c>
      <c r="B65" s="16">
        <v>2110</v>
      </c>
      <c r="C65" s="17">
        <v>43546</v>
      </c>
      <c r="D65" s="17">
        <v>43530</v>
      </c>
      <c r="E65" s="17"/>
      <c r="F65" s="17"/>
      <c r="G65" s="1">
        <f t="shared" si="0"/>
        <v>-16</v>
      </c>
      <c r="H65" s="16">
        <f t="shared" si="1"/>
        <v>-33760</v>
      </c>
    </row>
    <row r="66" spans="1:8" ht="15">
      <c r="A66" s="28" t="s">
        <v>63</v>
      </c>
      <c r="B66" s="16">
        <v>27930</v>
      </c>
      <c r="C66" s="17">
        <v>43558</v>
      </c>
      <c r="D66" s="17">
        <v>43530</v>
      </c>
      <c r="E66" s="17"/>
      <c r="F66" s="17"/>
      <c r="G66" s="1">
        <f t="shared" si="0"/>
        <v>-28</v>
      </c>
      <c r="H66" s="16">
        <f t="shared" si="1"/>
        <v>-782040</v>
      </c>
    </row>
    <row r="67" spans="1:8" ht="15">
      <c r="A67" s="28" t="s">
        <v>64</v>
      </c>
      <c r="B67" s="16">
        <v>335</v>
      </c>
      <c r="C67" s="17">
        <v>43559</v>
      </c>
      <c r="D67" s="17">
        <v>43530</v>
      </c>
      <c r="E67" s="17"/>
      <c r="F67" s="17"/>
      <c r="G67" s="1">
        <f t="shared" si="0"/>
        <v>-29</v>
      </c>
      <c r="H67" s="16">
        <f t="shared" si="1"/>
        <v>-9715</v>
      </c>
    </row>
    <row r="68" spans="1:8" ht="15">
      <c r="A68" s="28" t="s">
        <v>65</v>
      </c>
      <c r="B68" s="16">
        <v>60.88</v>
      </c>
      <c r="C68" s="17">
        <v>43558</v>
      </c>
      <c r="D68" s="17">
        <v>43530</v>
      </c>
      <c r="E68" s="17"/>
      <c r="F68" s="17"/>
      <c r="G68" s="1">
        <f t="shared" si="0"/>
        <v>-28</v>
      </c>
      <c r="H68" s="16">
        <f t="shared" si="1"/>
        <v>-1704.64</v>
      </c>
    </row>
    <row r="69" spans="1:8" ht="15">
      <c r="A69" s="28" t="s">
        <v>66</v>
      </c>
      <c r="B69" s="16">
        <v>350</v>
      </c>
      <c r="C69" s="17">
        <v>43559</v>
      </c>
      <c r="D69" s="17">
        <v>43530</v>
      </c>
      <c r="E69" s="17"/>
      <c r="F69" s="17"/>
      <c r="G69" s="1">
        <f aca="true" t="shared" si="2" ref="G69:G132">D69-C69-(F69-E69)</f>
        <v>-29</v>
      </c>
      <c r="H69" s="16">
        <f aca="true" t="shared" si="3" ref="H69:H132">B69*G69</f>
        <v>-10150</v>
      </c>
    </row>
    <row r="70" spans="1:8" ht="15">
      <c r="A70" s="28" t="s">
        <v>67</v>
      </c>
      <c r="B70" s="16">
        <v>118</v>
      </c>
      <c r="C70" s="17">
        <v>43559</v>
      </c>
      <c r="D70" s="17">
        <v>43530</v>
      </c>
      <c r="E70" s="17"/>
      <c r="F70" s="17"/>
      <c r="G70" s="1">
        <f t="shared" si="2"/>
        <v>-29</v>
      </c>
      <c r="H70" s="16">
        <f t="shared" si="3"/>
        <v>-3422</v>
      </c>
    </row>
    <row r="71" spans="1:8" ht="15">
      <c r="A71" s="28" t="s">
        <v>68</v>
      </c>
      <c r="B71" s="16">
        <v>245</v>
      </c>
      <c r="C71" s="17">
        <v>43559</v>
      </c>
      <c r="D71" s="17">
        <v>43530</v>
      </c>
      <c r="E71" s="17"/>
      <c r="F71" s="17"/>
      <c r="G71" s="1">
        <f t="shared" si="2"/>
        <v>-29</v>
      </c>
      <c r="H71" s="16">
        <f t="shared" si="3"/>
        <v>-7105</v>
      </c>
    </row>
    <row r="72" spans="1:8" ht="15">
      <c r="A72" s="28" t="s">
        <v>69</v>
      </c>
      <c r="B72" s="16">
        <v>381.97</v>
      </c>
      <c r="C72" s="17">
        <v>43559</v>
      </c>
      <c r="D72" s="17">
        <v>43530</v>
      </c>
      <c r="E72" s="17"/>
      <c r="F72" s="17"/>
      <c r="G72" s="1">
        <f t="shared" si="2"/>
        <v>-29</v>
      </c>
      <c r="H72" s="16">
        <f t="shared" si="3"/>
        <v>-11077.130000000001</v>
      </c>
    </row>
    <row r="73" spans="1:8" ht="15">
      <c r="A73" s="28" t="s">
        <v>70</v>
      </c>
      <c r="B73" s="16">
        <v>145</v>
      </c>
      <c r="C73" s="17">
        <v>43559</v>
      </c>
      <c r="D73" s="17">
        <v>43530</v>
      </c>
      <c r="E73" s="17"/>
      <c r="F73" s="17"/>
      <c r="G73" s="1">
        <f t="shared" si="2"/>
        <v>-29</v>
      </c>
      <c r="H73" s="16">
        <f t="shared" si="3"/>
        <v>-4205</v>
      </c>
    </row>
    <row r="74" spans="1:8" ht="15">
      <c r="A74" s="28" t="s">
        <v>71</v>
      </c>
      <c r="B74" s="16">
        <v>447.54</v>
      </c>
      <c r="C74" s="17">
        <v>43559</v>
      </c>
      <c r="D74" s="17">
        <v>43530</v>
      </c>
      <c r="E74" s="17"/>
      <c r="F74" s="17"/>
      <c r="G74" s="1">
        <f t="shared" si="2"/>
        <v>-29</v>
      </c>
      <c r="H74" s="16">
        <f t="shared" si="3"/>
        <v>-12978.66</v>
      </c>
    </row>
    <row r="75" spans="1:8" ht="15">
      <c r="A75" s="28" t="s">
        <v>72</v>
      </c>
      <c r="B75" s="16">
        <v>1700</v>
      </c>
      <c r="C75" s="17">
        <v>43552</v>
      </c>
      <c r="D75" s="17">
        <v>43536</v>
      </c>
      <c r="E75" s="17"/>
      <c r="F75" s="17"/>
      <c r="G75" s="1">
        <f t="shared" si="2"/>
        <v>-16</v>
      </c>
      <c r="H75" s="16">
        <f t="shared" si="3"/>
        <v>-27200</v>
      </c>
    </row>
    <row r="76" spans="1:8" ht="15">
      <c r="A76" s="28" t="s">
        <v>73</v>
      </c>
      <c r="B76" s="16">
        <v>129.09</v>
      </c>
      <c r="C76" s="17">
        <v>43561</v>
      </c>
      <c r="D76" s="17">
        <v>43536</v>
      </c>
      <c r="E76" s="17"/>
      <c r="F76" s="17"/>
      <c r="G76" s="1">
        <f t="shared" si="2"/>
        <v>-25</v>
      </c>
      <c r="H76" s="16">
        <f t="shared" si="3"/>
        <v>-3227.25</v>
      </c>
    </row>
    <row r="77" spans="1:8" ht="15">
      <c r="A77" s="28" t="s">
        <v>74</v>
      </c>
      <c r="B77" s="16">
        <v>1590.4</v>
      </c>
      <c r="C77" s="17">
        <v>43561</v>
      </c>
      <c r="D77" s="17">
        <v>43536</v>
      </c>
      <c r="E77" s="17"/>
      <c r="F77" s="17"/>
      <c r="G77" s="1">
        <f t="shared" si="2"/>
        <v>-25</v>
      </c>
      <c r="H77" s="16">
        <f t="shared" si="3"/>
        <v>-39760</v>
      </c>
    </row>
    <row r="78" spans="1:8" ht="15">
      <c r="A78" s="28" t="s">
        <v>62</v>
      </c>
      <c r="B78" s="16">
        <v>464.2</v>
      </c>
      <c r="C78" s="17">
        <v>43546</v>
      </c>
      <c r="D78" s="17">
        <v>43536</v>
      </c>
      <c r="E78" s="17"/>
      <c r="F78" s="17"/>
      <c r="G78" s="1">
        <f t="shared" si="2"/>
        <v>-10</v>
      </c>
      <c r="H78" s="16">
        <f t="shared" si="3"/>
        <v>-4642</v>
      </c>
    </row>
    <row r="79" spans="1:8" ht="15">
      <c r="A79" s="28" t="s">
        <v>55</v>
      </c>
      <c r="B79" s="16">
        <v>43.78</v>
      </c>
      <c r="C79" s="17">
        <v>43552</v>
      </c>
      <c r="D79" s="17">
        <v>43536</v>
      </c>
      <c r="E79" s="17"/>
      <c r="F79" s="17"/>
      <c r="G79" s="1">
        <f t="shared" si="2"/>
        <v>-16</v>
      </c>
      <c r="H79" s="16">
        <f t="shared" si="3"/>
        <v>-700.48</v>
      </c>
    </row>
    <row r="80" spans="1:8" ht="15">
      <c r="A80" s="28" t="s">
        <v>56</v>
      </c>
      <c r="B80" s="16">
        <v>23</v>
      </c>
      <c r="C80" s="17">
        <v>43552</v>
      </c>
      <c r="D80" s="17">
        <v>43536</v>
      </c>
      <c r="E80" s="17"/>
      <c r="F80" s="17"/>
      <c r="G80" s="1">
        <f t="shared" si="2"/>
        <v>-16</v>
      </c>
      <c r="H80" s="16">
        <f t="shared" si="3"/>
        <v>-368</v>
      </c>
    </row>
    <row r="81" spans="1:8" ht="15">
      <c r="A81" s="28" t="s">
        <v>57</v>
      </c>
      <c r="B81" s="16">
        <v>17.8</v>
      </c>
      <c r="C81" s="17">
        <v>43552</v>
      </c>
      <c r="D81" s="17">
        <v>43536</v>
      </c>
      <c r="E81" s="17"/>
      <c r="F81" s="17"/>
      <c r="G81" s="1">
        <f t="shared" si="2"/>
        <v>-16</v>
      </c>
      <c r="H81" s="16">
        <f t="shared" si="3"/>
        <v>-284.8</v>
      </c>
    </row>
    <row r="82" spans="1:8" ht="15">
      <c r="A82" s="28" t="s">
        <v>58</v>
      </c>
      <c r="B82" s="16">
        <v>46.71</v>
      </c>
      <c r="C82" s="17">
        <v>43552</v>
      </c>
      <c r="D82" s="17">
        <v>43536</v>
      </c>
      <c r="E82" s="17"/>
      <c r="F82" s="17"/>
      <c r="G82" s="1">
        <f t="shared" si="2"/>
        <v>-16</v>
      </c>
      <c r="H82" s="16">
        <f t="shared" si="3"/>
        <v>-747.36</v>
      </c>
    </row>
    <row r="83" spans="1:8" ht="15">
      <c r="A83" s="28" t="s">
        <v>59</v>
      </c>
      <c r="B83" s="16">
        <v>8.54</v>
      </c>
      <c r="C83" s="17">
        <v>43555</v>
      </c>
      <c r="D83" s="17">
        <v>43536</v>
      </c>
      <c r="E83" s="17"/>
      <c r="F83" s="17"/>
      <c r="G83" s="1">
        <f t="shared" si="2"/>
        <v>-19</v>
      </c>
      <c r="H83" s="16">
        <f t="shared" si="3"/>
        <v>-162.26</v>
      </c>
    </row>
    <row r="84" spans="1:8" ht="15">
      <c r="A84" s="28" t="s">
        <v>64</v>
      </c>
      <c r="B84" s="16">
        <v>33.5</v>
      </c>
      <c r="C84" s="17">
        <v>43559</v>
      </c>
      <c r="D84" s="17">
        <v>43536</v>
      </c>
      <c r="E84" s="17"/>
      <c r="F84" s="17"/>
      <c r="G84" s="1">
        <f t="shared" si="2"/>
        <v>-23</v>
      </c>
      <c r="H84" s="16">
        <f t="shared" si="3"/>
        <v>-770.5</v>
      </c>
    </row>
    <row r="85" spans="1:8" ht="15">
      <c r="A85" s="28" t="s">
        <v>66</v>
      </c>
      <c r="B85" s="16">
        <v>35</v>
      </c>
      <c r="C85" s="17">
        <v>43559</v>
      </c>
      <c r="D85" s="17">
        <v>43536</v>
      </c>
      <c r="E85" s="17"/>
      <c r="F85" s="17"/>
      <c r="G85" s="1">
        <f t="shared" si="2"/>
        <v>-23</v>
      </c>
      <c r="H85" s="16">
        <f t="shared" si="3"/>
        <v>-805</v>
      </c>
    </row>
    <row r="86" spans="1:8" ht="15">
      <c r="A86" s="28" t="s">
        <v>67</v>
      </c>
      <c r="B86" s="16">
        <v>11.8</v>
      </c>
      <c r="C86" s="17">
        <v>43559</v>
      </c>
      <c r="D86" s="17">
        <v>43536</v>
      </c>
      <c r="E86" s="17"/>
      <c r="F86" s="17"/>
      <c r="G86" s="1">
        <f t="shared" si="2"/>
        <v>-23</v>
      </c>
      <c r="H86" s="16">
        <f t="shared" si="3"/>
        <v>-271.40000000000003</v>
      </c>
    </row>
    <row r="87" spans="1:8" ht="15">
      <c r="A87" s="28" t="s">
        <v>68</v>
      </c>
      <c r="B87" s="16">
        <v>24.5</v>
      </c>
      <c r="C87" s="17">
        <v>43559</v>
      </c>
      <c r="D87" s="17">
        <v>43536</v>
      </c>
      <c r="E87" s="17"/>
      <c r="F87" s="17"/>
      <c r="G87" s="1">
        <f t="shared" si="2"/>
        <v>-23</v>
      </c>
      <c r="H87" s="16">
        <f t="shared" si="3"/>
        <v>-563.5</v>
      </c>
    </row>
    <row r="88" spans="1:8" ht="15">
      <c r="A88" s="28" t="s">
        <v>70</v>
      </c>
      <c r="B88" s="16">
        <v>14.5</v>
      </c>
      <c r="C88" s="17">
        <v>43559</v>
      </c>
      <c r="D88" s="17">
        <v>43536</v>
      </c>
      <c r="E88" s="17"/>
      <c r="F88" s="17"/>
      <c r="G88" s="1">
        <f t="shared" si="2"/>
        <v>-23</v>
      </c>
      <c r="H88" s="16">
        <f t="shared" si="3"/>
        <v>-333.5</v>
      </c>
    </row>
    <row r="89" spans="1:8" ht="15">
      <c r="A89" s="28" t="s">
        <v>69</v>
      </c>
      <c r="B89" s="16">
        <v>48.03</v>
      </c>
      <c r="C89" s="17">
        <v>43559</v>
      </c>
      <c r="D89" s="17">
        <v>43536</v>
      </c>
      <c r="E89" s="17"/>
      <c r="F89" s="17"/>
      <c r="G89" s="1">
        <f t="shared" si="2"/>
        <v>-23</v>
      </c>
      <c r="H89" s="16">
        <f t="shared" si="3"/>
        <v>-1104.69</v>
      </c>
    </row>
    <row r="90" spans="1:8" ht="15">
      <c r="A90" s="28" t="s">
        <v>71</v>
      </c>
      <c r="B90" s="16">
        <v>98.46</v>
      </c>
      <c r="C90" s="17">
        <v>43559</v>
      </c>
      <c r="D90" s="17">
        <v>43536</v>
      </c>
      <c r="E90" s="17"/>
      <c r="F90" s="17"/>
      <c r="G90" s="1">
        <f t="shared" si="2"/>
        <v>-23</v>
      </c>
      <c r="H90" s="16">
        <f t="shared" si="3"/>
        <v>-2264.58</v>
      </c>
    </row>
    <row r="91" spans="1:8" ht="15">
      <c r="A91" s="28" t="s">
        <v>73</v>
      </c>
      <c r="B91" s="16">
        <v>12.91</v>
      </c>
      <c r="C91" s="17">
        <v>43561</v>
      </c>
      <c r="D91" s="17">
        <v>43536</v>
      </c>
      <c r="E91" s="17"/>
      <c r="F91" s="17"/>
      <c r="G91" s="1">
        <f t="shared" si="2"/>
        <v>-25</v>
      </c>
      <c r="H91" s="16">
        <f t="shared" si="3"/>
        <v>-322.75</v>
      </c>
    </row>
    <row r="92" spans="1:8" ht="15">
      <c r="A92" s="28" t="s">
        <v>74</v>
      </c>
      <c r="B92" s="16">
        <v>349.89</v>
      </c>
      <c r="C92" s="17">
        <v>43561</v>
      </c>
      <c r="D92" s="17">
        <v>43536</v>
      </c>
      <c r="E92" s="17"/>
      <c r="F92" s="17"/>
      <c r="G92" s="1">
        <f t="shared" si="2"/>
        <v>-25</v>
      </c>
      <c r="H92" s="16">
        <f t="shared" si="3"/>
        <v>-8747.25</v>
      </c>
    </row>
    <row r="93" spans="1:8" ht="15">
      <c r="A93" s="28" t="s">
        <v>75</v>
      </c>
      <c r="B93" s="16">
        <v>1420</v>
      </c>
      <c r="C93" s="17">
        <v>43565</v>
      </c>
      <c r="D93" s="17">
        <v>43546</v>
      </c>
      <c r="E93" s="17"/>
      <c r="F93" s="17"/>
      <c r="G93" s="1">
        <f t="shared" si="2"/>
        <v>-19</v>
      </c>
      <c r="H93" s="16">
        <f t="shared" si="3"/>
        <v>-26980</v>
      </c>
    </row>
    <row r="94" spans="1:8" ht="15">
      <c r="A94" s="28" t="s">
        <v>76</v>
      </c>
      <c r="B94" s="16">
        <v>365</v>
      </c>
      <c r="C94" s="17">
        <v>43566</v>
      </c>
      <c r="D94" s="17">
        <v>43546</v>
      </c>
      <c r="E94" s="17"/>
      <c r="F94" s="17"/>
      <c r="G94" s="1">
        <f t="shared" si="2"/>
        <v>-20</v>
      </c>
      <c r="H94" s="16">
        <f t="shared" si="3"/>
        <v>-7300</v>
      </c>
    </row>
    <row r="95" spans="1:8" ht="15">
      <c r="A95" s="28" t="s">
        <v>77</v>
      </c>
      <c r="B95" s="16">
        <v>245</v>
      </c>
      <c r="C95" s="17">
        <v>43566</v>
      </c>
      <c r="D95" s="17">
        <v>43546</v>
      </c>
      <c r="E95" s="17"/>
      <c r="F95" s="17"/>
      <c r="G95" s="1">
        <f t="shared" si="2"/>
        <v>-20</v>
      </c>
      <c r="H95" s="16">
        <f t="shared" si="3"/>
        <v>-4900</v>
      </c>
    </row>
    <row r="96" spans="1:8" ht="15">
      <c r="A96" s="28" t="s">
        <v>78</v>
      </c>
      <c r="B96" s="16">
        <v>350.91</v>
      </c>
      <c r="C96" s="17">
        <v>43566</v>
      </c>
      <c r="D96" s="17">
        <v>43546</v>
      </c>
      <c r="E96" s="17"/>
      <c r="F96" s="17"/>
      <c r="G96" s="1">
        <f t="shared" si="2"/>
        <v>-20</v>
      </c>
      <c r="H96" s="16">
        <f t="shared" si="3"/>
        <v>-7018.200000000001</v>
      </c>
    </row>
    <row r="97" spans="1:8" ht="15">
      <c r="A97" s="28" t="s">
        <v>79</v>
      </c>
      <c r="B97" s="16">
        <v>2759</v>
      </c>
      <c r="C97" s="17">
        <v>43572</v>
      </c>
      <c r="D97" s="17">
        <v>43546</v>
      </c>
      <c r="E97" s="17"/>
      <c r="F97" s="17"/>
      <c r="G97" s="1">
        <f t="shared" si="2"/>
        <v>-26</v>
      </c>
      <c r="H97" s="16">
        <f t="shared" si="3"/>
        <v>-71734</v>
      </c>
    </row>
    <row r="98" spans="1:8" ht="15">
      <c r="A98" s="28" t="s">
        <v>80</v>
      </c>
      <c r="B98" s="16">
        <v>79</v>
      </c>
      <c r="C98" s="17">
        <v>43572</v>
      </c>
      <c r="D98" s="17">
        <v>43546</v>
      </c>
      <c r="E98" s="17"/>
      <c r="F98" s="17"/>
      <c r="G98" s="1">
        <f t="shared" si="2"/>
        <v>-26</v>
      </c>
      <c r="H98" s="16">
        <f t="shared" si="3"/>
        <v>-2054</v>
      </c>
    </row>
    <row r="99" spans="1:8" ht="15">
      <c r="A99" s="28" t="s">
        <v>81</v>
      </c>
      <c r="B99" s="16">
        <v>472</v>
      </c>
      <c r="C99" s="17">
        <v>43574</v>
      </c>
      <c r="D99" s="17">
        <v>43546</v>
      </c>
      <c r="E99" s="17"/>
      <c r="F99" s="17"/>
      <c r="G99" s="1">
        <f t="shared" si="2"/>
        <v>-28</v>
      </c>
      <c r="H99" s="16">
        <f t="shared" si="3"/>
        <v>-13216</v>
      </c>
    </row>
    <row r="100" spans="1:8" ht="15">
      <c r="A100" s="28" t="s">
        <v>82</v>
      </c>
      <c r="B100" s="16">
        <v>556</v>
      </c>
      <c r="C100" s="17">
        <v>43574</v>
      </c>
      <c r="D100" s="17">
        <v>43546</v>
      </c>
      <c r="E100" s="17"/>
      <c r="F100" s="17"/>
      <c r="G100" s="1">
        <f t="shared" si="2"/>
        <v>-28</v>
      </c>
      <c r="H100" s="16">
        <f t="shared" si="3"/>
        <v>-15568</v>
      </c>
    </row>
    <row r="101" spans="1:8" ht="15">
      <c r="A101" s="28" t="s">
        <v>83</v>
      </c>
      <c r="B101" s="16">
        <v>170</v>
      </c>
      <c r="C101" s="17">
        <v>43575</v>
      </c>
      <c r="D101" s="17">
        <v>43546</v>
      </c>
      <c r="E101" s="17"/>
      <c r="F101" s="17"/>
      <c r="G101" s="1">
        <f t="shared" si="2"/>
        <v>-29</v>
      </c>
      <c r="H101" s="16">
        <f t="shared" si="3"/>
        <v>-4930</v>
      </c>
    </row>
    <row r="102" spans="1:8" ht="15">
      <c r="A102" s="28" t="s">
        <v>84</v>
      </c>
      <c r="B102" s="16">
        <v>248</v>
      </c>
      <c r="C102" s="17">
        <v>43575</v>
      </c>
      <c r="D102" s="17">
        <v>43546</v>
      </c>
      <c r="E102" s="17"/>
      <c r="F102" s="17"/>
      <c r="G102" s="1">
        <f t="shared" si="2"/>
        <v>-29</v>
      </c>
      <c r="H102" s="16">
        <f t="shared" si="3"/>
        <v>-7192</v>
      </c>
    </row>
    <row r="103" spans="1:8" ht="15">
      <c r="A103" s="28" t="s">
        <v>85</v>
      </c>
      <c r="B103" s="16">
        <v>495</v>
      </c>
      <c r="C103" s="17">
        <v>43575</v>
      </c>
      <c r="D103" s="17">
        <v>43546</v>
      </c>
      <c r="E103" s="17"/>
      <c r="F103" s="17"/>
      <c r="G103" s="1">
        <f t="shared" si="2"/>
        <v>-29</v>
      </c>
      <c r="H103" s="16">
        <f t="shared" si="3"/>
        <v>-14355</v>
      </c>
    </row>
    <row r="104" spans="1:8" ht="15">
      <c r="A104" s="28" t="s">
        <v>86</v>
      </c>
      <c r="B104" s="16">
        <v>60</v>
      </c>
      <c r="C104" s="17">
        <v>43580</v>
      </c>
      <c r="D104" s="17">
        <v>43552</v>
      </c>
      <c r="E104" s="17"/>
      <c r="F104" s="17"/>
      <c r="G104" s="1">
        <f t="shared" si="2"/>
        <v>-28</v>
      </c>
      <c r="H104" s="16">
        <f t="shared" si="3"/>
        <v>-1680</v>
      </c>
    </row>
    <row r="105" spans="1:8" ht="15">
      <c r="A105" s="28" t="s">
        <v>87</v>
      </c>
      <c r="B105" s="16">
        <v>10000</v>
      </c>
      <c r="C105" s="17">
        <v>43582</v>
      </c>
      <c r="D105" s="17">
        <v>43552</v>
      </c>
      <c r="E105" s="17"/>
      <c r="F105" s="17"/>
      <c r="G105" s="1">
        <f t="shared" si="2"/>
        <v>-30</v>
      </c>
      <c r="H105" s="16">
        <f t="shared" si="3"/>
        <v>-300000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34611.75</v>
      </c>
      <c r="C1">
        <f>COUNTA(A4:A203)</f>
        <v>39</v>
      </c>
      <c r="G1" s="20">
        <f>IF(B1&lt;&gt;0,H1/B1,0)</f>
        <v>-25.871197786878735</v>
      </c>
      <c r="H1" s="19">
        <f>SUM(H4:H195)</f>
        <v>-895447.43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88</v>
      </c>
      <c r="B4" s="16">
        <v>1069.98</v>
      </c>
      <c r="C4" s="17">
        <v>43580</v>
      </c>
      <c r="D4" s="17">
        <v>43557</v>
      </c>
      <c r="E4" s="17"/>
      <c r="F4" s="17"/>
      <c r="G4" s="1">
        <f>D4-C4-(F4-E4)</f>
        <v>-23</v>
      </c>
      <c r="H4" s="16">
        <f>B4*G4</f>
        <v>-24609.54</v>
      </c>
    </row>
    <row r="5" spans="1:8" ht="15">
      <c r="A5" s="28" t="s">
        <v>89</v>
      </c>
      <c r="B5" s="16">
        <v>1508.18</v>
      </c>
      <c r="C5" s="17">
        <v>43580</v>
      </c>
      <c r="D5" s="17">
        <v>43557</v>
      </c>
      <c r="E5" s="17"/>
      <c r="F5" s="17"/>
      <c r="G5" s="1">
        <f aca="true" t="shared" si="0" ref="G5:G68">D5-C5-(F5-E5)</f>
        <v>-23</v>
      </c>
      <c r="H5" s="16">
        <f aca="true" t="shared" si="1" ref="H5:H68">B5*G5</f>
        <v>-34688.14</v>
      </c>
    </row>
    <row r="6" spans="1:8" ht="15">
      <c r="A6" s="28" t="s">
        <v>90</v>
      </c>
      <c r="B6" s="16">
        <v>240</v>
      </c>
      <c r="C6" s="17">
        <v>43580</v>
      </c>
      <c r="D6" s="17">
        <v>43557</v>
      </c>
      <c r="E6" s="17"/>
      <c r="F6" s="17"/>
      <c r="G6" s="1">
        <f t="shared" si="0"/>
        <v>-23</v>
      </c>
      <c r="H6" s="16">
        <f t="shared" si="1"/>
        <v>-5520</v>
      </c>
    </row>
    <row r="7" spans="1:8" ht="15">
      <c r="A7" s="28" t="s">
        <v>91</v>
      </c>
      <c r="B7" s="16">
        <v>232</v>
      </c>
      <c r="C7" s="17">
        <v>43582</v>
      </c>
      <c r="D7" s="17">
        <v>43557</v>
      </c>
      <c r="E7" s="17"/>
      <c r="F7" s="17"/>
      <c r="G7" s="1">
        <f t="shared" si="0"/>
        <v>-25</v>
      </c>
      <c r="H7" s="16">
        <f t="shared" si="1"/>
        <v>-5800</v>
      </c>
    </row>
    <row r="8" spans="1:8" ht="15">
      <c r="A8" s="28" t="s">
        <v>92</v>
      </c>
      <c r="B8" s="16">
        <v>552.91</v>
      </c>
      <c r="C8" s="17">
        <v>43582</v>
      </c>
      <c r="D8" s="17">
        <v>43557</v>
      </c>
      <c r="E8" s="17"/>
      <c r="F8" s="17"/>
      <c r="G8" s="1">
        <f t="shared" si="0"/>
        <v>-25</v>
      </c>
      <c r="H8" s="16">
        <f t="shared" si="1"/>
        <v>-13822.75</v>
      </c>
    </row>
    <row r="9" spans="1:8" ht="15">
      <c r="A9" s="28" t="s">
        <v>93</v>
      </c>
      <c r="B9" s="16">
        <v>4000</v>
      </c>
      <c r="C9" s="17">
        <v>43582</v>
      </c>
      <c r="D9" s="17">
        <v>43557</v>
      </c>
      <c r="E9" s="17"/>
      <c r="F9" s="17"/>
      <c r="G9" s="1">
        <f t="shared" si="0"/>
        <v>-25</v>
      </c>
      <c r="H9" s="16">
        <f t="shared" si="1"/>
        <v>-100000</v>
      </c>
    </row>
    <row r="10" spans="1:8" ht="15">
      <c r="A10" s="28" t="s">
        <v>76</v>
      </c>
      <c r="B10" s="16">
        <v>36.5</v>
      </c>
      <c r="C10" s="17">
        <v>43566</v>
      </c>
      <c r="D10" s="17">
        <v>43557</v>
      </c>
      <c r="E10" s="17"/>
      <c r="F10" s="17"/>
      <c r="G10" s="1">
        <f t="shared" si="0"/>
        <v>-9</v>
      </c>
      <c r="H10" s="16">
        <f t="shared" si="1"/>
        <v>-328.5</v>
      </c>
    </row>
    <row r="11" spans="1:8" ht="15">
      <c r="A11" s="28" t="s">
        <v>75</v>
      </c>
      <c r="B11" s="16">
        <v>312.4</v>
      </c>
      <c r="C11" s="17">
        <v>43565</v>
      </c>
      <c r="D11" s="17">
        <v>43557</v>
      </c>
      <c r="E11" s="17"/>
      <c r="F11" s="17"/>
      <c r="G11" s="1">
        <f t="shared" si="0"/>
        <v>-8</v>
      </c>
      <c r="H11" s="16">
        <f t="shared" si="1"/>
        <v>-2499.2</v>
      </c>
    </row>
    <row r="12" spans="1:8" ht="15">
      <c r="A12" s="28" t="s">
        <v>77</v>
      </c>
      <c r="B12" s="16">
        <v>24.5</v>
      </c>
      <c r="C12" s="17">
        <v>43566</v>
      </c>
      <c r="D12" s="17">
        <v>43557</v>
      </c>
      <c r="E12" s="17"/>
      <c r="F12" s="17"/>
      <c r="G12" s="1">
        <f t="shared" si="0"/>
        <v>-9</v>
      </c>
      <c r="H12" s="16">
        <f t="shared" si="1"/>
        <v>-220.5</v>
      </c>
    </row>
    <row r="13" spans="1:8" ht="15">
      <c r="A13" s="28" t="s">
        <v>78</v>
      </c>
      <c r="B13" s="16">
        <v>35.09</v>
      </c>
      <c r="C13" s="17">
        <v>43566</v>
      </c>
      <c r="D13" s="17">
        <v>43557</v>
      </c>
      <c r="E13" s="17"/>
      <c r="F13" s="17"/>
      <c r="G13" s="1">
        <f t="shared" si="0"/>
        <v>-9</v>
      </c>
      <c r="H13" s="16">
        <f t="shared" si="1"/>
        <v>-315.81000000000006</v>
      </c>
    </row>
    <row r="14" spans="1:8" ht="15">
      <c r="A14" s="28" t="s">
        <v>79</v>
      </c>
      <c r="B14" s="16">
        <v>606.98</v>
      </c>
      <c r="C14" s="17">
        <v>43572</v>
      </c>
      <c r="D14" s="17">
        <v>43557</v>
      </c>
      <c r="E14" s="17"/>
      <c r="F14" s="17"/>
      <c r="G14" s="1">
        <f t="shared" si="0"/>
        <v>-15</v>
      </c>
      <c r="H14" s="16">
        <f t="shared" si="1"/>
        <v>-9104.7</v>
      </c>
    </row>
    <row r="15" spans="1:8" ht="15">
      <c r="A15" s="28" t="s">
        <v>80</v>
      </c>
      <c r="B15" s="16">
        <v>17.38</v>
      </c>
      <c r="C15" s="17">
        <v>43572</v>
      </c>
      <c r="D15" s="17">
        <v>43557</v>
      </c>
      <c r="E15" s="17"/>
      <c r="F15" s="17"/>
      <c r="G15" s="1">
        <f t="shared" si="0"/>
        <v>-15</v>
      </c>
      <c r="H15" s="16">
        <f t="shared" si="1"/>
        <v>-260.7</v>
      </c>
    </row>
    <row r="16" spans="1:8" ht="15">
      <c r="A16" s="28" t="s">
        <v>82</v>
      </c>
      <c r="B16" s="16">
        <v>55.6</v>
      </c>
      <c r="C16" s="17">
        <v>43574</v>
      </c>
      <c r="D16" s="17">
        <v>43557</v>
      </c>
      <c r="E16" s="17"/>
      <c r="F16" s="17"/>
      <c r="G16" s="1">
        <f t="shared" si="0"/>
        <v>-17</v>
      </c>
      <c r="H16" s="16">
        <f t="shared" si="1"/>
        <v>-945.2</v>
      </c>
    </row>
    <row r="17" spans="1:8" ht="15">
      <c r="A17" s="28" t="s">
        <v>84</v>
      </c>
      <c r="B17" s="16">
        <v>54.56</v>
      </c>
      <c r="C17" s="17">
        <v>43575</v>
      </c>
      <c r="D17" s="17">
        <v>43557</v>
      </c>
      <c r="E17" s="17"/>
      <c r="F17" s="17"/>
      <c r="G17" s="1">
        <f t="shared" si="0"/>
        <v>-18</v>
      </c>
      <c r="H17" s="16">
        <f t="shared" si="1"/>
        <v>-982.08</v>
      </c>
    </row>
    <row r="18" spans="1:8" ht="15">
      <c r="A18" s="28" t="s">
        <v>85</v>
      </c>
      <c r="B18" s="16">
        <v>49.5</v>
      </c>
      <c r="C18" s="17">
        <v>43575</v>
      </c>
      <c r="D18" s="17">
        <v>43557</v>
      </c>
      <c r="E18" s="17"/>
      <c r="F18" s="17"/>
      <c r="G18" s="1">
        <f t="shared" si="0"/>
        <v>-18</v>
      </c>
      <c r="H18" s="16">
        <f t="shared" si="1"/>
        <v>-891</v>
      </c>
    </row>
    <row r="19" spans="1:8" ht="15">
      <c r="A19" s="28" t="s">
        <v>88</v>
      </c>
      <c r="B19" s="16">
        <v>118.02</v>
      </c>
      <c r="C19" s="17">
        <v>43580</v>
      </c>
      <c r="D19" s="17">
        <v>43557</v>
      </c>
      <c r="E19" s="17"/>
      <c r="F19" s="17"/>
      <c r="G19" s="1">
        <f t="shared" si="0"/>
        <v>-23</v>
      </c>
      <c r="H19" s="16">
        <f t="shared" si="1"/>
        <v>-2714.46</v>
      </c>
    </row>
    <row r="20" spans="1:8" ht="15">
      <c r="A20" s="28" t="s">
        <v>89</v>
      </c>
      <c r="B20" s="16">
        <v>150.82</v>
      </c>
      <c r="C20" s="17">
        <v>43580</v>
      </c>
      <c r="D20" s="17">
        <v>43557</v>
      </c>
      <c r="E20" s="17"/>
      <c r="F20" s="17"/>
      <c r="G20" s="1">
        <f t="shared" si="0"/>
        <v>-23</v>
      </c>
      <c r="H20" s="16">
        <f t="shared" si="1"/>
        <v>-3468.8599999999997</v>
      </c>
    </row>
    <row r="21" spans="1:8" ht="15">
      <c r="A21" s="28" t="s">
        <v>90</v>
      </c>
      <c r="B21" s="16">
        <v>12</v>
      </c>
      <c r="C21" s="17">
        <v>43580</v>
      </c>
      <c r="D21" s="17">
        <v>43557</v>
      </c>
      <c r="E21" s="17"/>
      <c r="F21" s="17"/>
      <c r="G21" s="1">
        <f t="shared" si="0"/>
        <v>-23</v>
      </c>
      <c r="H21" s="16">
        <f t="shared" si="1"/>
        <v>-276</v>
      </c>
    </row>
    <row r="22" spans="1:8" ht="15">
      <c r="A22" s="28" t="s">
        <v>92</v>
      </c>
      <c r="B22" s="16">
        <v>121.64</v>
      </c>
      <c r="C22" s="17">
        <v>43582</v>
      </c>
      <c r="D22" s="17">
        <v>43557</v>
      </c>
      <c r="E22" s="17"/>
      <c r="F22" s="17"/>
      <c r="G22" s="1">
        <f t="shared" si="0"/>
        <v>-25</v>
      </c>
      <c r="H22" s="16">
        <f t="shared" si="1"/>
        <v>-3041</v>
      </c>
    </row>
    <row r="23" spans="1:8" ht="15">
      <c r="A23" s="28" t="s">
        <v>93</v>
      </c>
      <c r="B23" s="16">
        <v>880</v>
      </c>
      <c r="C23" s="17">
        <v>43582</v>
      </c>
      <c r="D23" s="17">
        <v>43557</v>
      </c>
      <c r="E23" s="17"/>
      <c r="F23" s="17"/>
      <c r="G23" s="1">
        <f t="shared" si="0"/>
        <v>-25</v>
      </c>
      <c r="H23" s="16">
        <f t="shared" si="1"/>
        <v>-22000</v>
      </c>
    </row>
    <row r="24" spans="1:8" ht="15">
      <c r="A24" s="28" t="s">
        <v>94</v>
      </c>
      <c r="B24" s="16">
        <v>237.6</v>
      </c>
      <c r="C24" s="17">
        <v>43587</v>
      </c>
      <c r="D24" s="17">
        <v>43563</v>
      </c>
      <c r="E24" s="17"/>
      <c r="F24" s="17"/>
      <c r="G24" s="1">
        <f t="shared" si="0"/>
        <v>-24</v>
      </c>
      <c r="H24" s="16">
        <f t="shared" si="1"/>
        <v>-5702.4</v>
      </c>
    </row>
    <row r="25" spans="1:8" ht="15">
      <c r="A25" s="28" t="s">
        <v>95</v>
      </c>
      <c r="B25" s="16">
        <v>757.2</v>
      </c>
      <c r="C25" s="17">
        <v>43587</v>
      </c>
      <c r="D25" s="17">
        <v>43563</v>
      </c>
      <c r="E25" s="17"/>
      <c r="F25" s="17"/>
      <c r="G25" s="1">
        <f t="shared" si="0"/>
        <v>-24</v>
      </c>
      <c r="H25" s="16">
        <f t="shared" si="1"/>
        <v>-18172.800000000003</v>
      </c>
    </row>
    <row r="26" spans="1:8" ht="15">
      <c r="A26" s="28" t="s">
        <v>96</v>
      </c>
      <c r="B26" s="16">
        <v>45.2</v>
      </c>
      <c r="C26" s="17">
        <v>43587</v>
      </c>
      <c r="D26" s="17">
        <v>43563</v>
      </c>
      <c r="E26" s="17"/>
      <c r="F26" s="17"/>
      <c r="G26" s="1">
        <f t="shared" si="0"/>
        <v>-24</v>
      </c>
      <c r="H26" s="16">
        <f t="shared" si="1"/>
        <v>-1084.8000000000002</v>
      </c>
    </row>
    <row r="27" spans="1:8" ht="15">
      <c r="A27" s="28" t="s">
        <v>97</v>
      </c>
      <c r="B27" s="16">
        <v>933.36</v>
      </c>
      <c r="C27" s="17">
        <v>43588</v>
      </c>
      <c r="D27" s="17">
        <v>43563</v>
      </c>
      <c r="E27" s="17"/>
      <c r="F27" s="17"/>
      <c r="G27" s="1">
        <f t="shared" si="0"/>
        <v>-25</v>
      </c>
      <c r="H27" s="16">
        <f t="shared" si="1"/>
        <v>-23334</v>
      </c>
    </row>
    <row r="28" spans="1:8" ht="15">
      <c r="A28" s="28" t="s">
        <v>98</v>
      </c>
      <c r="B28" s="16">
        <v>398</v>
      </c>
      <c r="C28" s="17">
        <v>43589</v>
      </c>
      <c r="D28" s="17">
        <v>43563</v>
      </c>
      <c r="E28" s="17"/>
      <c r="F28" s="17"/>
      <c r="G28" s="1">
        <f t="shared" si="0"/>
        <v>-26</v>
      </c>
      <c r="H28" s="16">
        <f t="shared" si="1"/>
        <v>-10348</v>
      </c>
    </row>
    <row r="29" spans="1:8" ht="15">
      <c r="A29" s="28" t="s">
        <v>99</v>
      </c>
      <c r="B29" s="16">
        <v>567</v>
      </c>
      <c r="C29" s="17">
        <v>43589</v>
      </c>
      <c r="D29" s="17">
        <v>43563</v>
      </c>
      <c r="E29" s="17"/>
      <c r="F29" s="17"/>
      <c r="G29" s="1">
        <f t="shared" si="0"/>
        <v>-26</v>
      </c>
      <c r="H29" s="16">
        <f t="shared" si="1"/>
        <v>-14742</v>
      </c>
    </row>
    <row r="30" spans="1:8" ht="15">
      <c r="A30" s="28" t="s">
        <v>100</v>
      </c>
      <c r="B30" s="16">
        <v>909.83</v>
      </c>
      <c r="C30" s="17">
        <v>43589</v>
      </c>
      <c r="D30" s="17">
        <v>43563</v>
      </c>
      <c r="E30" s="17"/>
      <c r="F30" s="17"/>
      <c r="G30" s="1">
        <f t="shared" si="0"/>
        <v>-26</v>
      </c>
      <c r="H30" s="16">
        <f t="shared" si="1"/>
        <v>-23655.58</v>
      </c>
    </row>
    <row r="31" spans="1:8" ht="15">
      <c r="A31" s="28" t="s">
        <v>101</v>
      </c>
      <c r="B31" s="16">
        <v>250</v>
      </c>
      <c r="C31" s="17">
        <v>43589</v>
      </c>
      <c r="D31" s="17">
        <v>43563</v>
      </c>
      <c r="E31" s="17"/>
      <c r="F31" s="17"/>
      <c r="G31" s="1">
        <f t="shared" si="0"/>
        <v>-26</v>
      </c>
      <c r="H31" s="16">
        <f t="shared" si="1"/>
        <v>-6500</v>
      </c>
    </row>
    <row r="32" spans="1:8" ht="15">
      <c r="A32" s="28" t="s">
        <v>102</v>
      </c>
      <c r="B32" s="16">
        <v>189.09</v>
      </c>
      <c r="C32" s="17">
        <v>43589</v>
      </c>
      <c r="D32" s="17">
        <v>43563</v>
      </c>
      <c r="E32" s="17"/>
      <c r="F32" s="17"/>
      <c r="G32" s="1">
        <f t="shared" si="0"/>
        <v>-26</v>
      </c>
      <c r="H32" s="16">
        <f t="shared" si="1"/>
        <v>-4916.34</v>
      </c>
    </row>
    <row r="33" spans="1:8" ht="15">
      <c r="A33" s="28" t="s">
        <v>103</v>
      </c>
      <c r="B33" s="16">
        <v>420</v>
      </c>
      <c r="C33" s="17">
        <v>43589</v>
      </c>
      <c r="D33" s="17">
        <v>43563</v>
      </c>
      <c r="E33" s="17"/>
      <c r="F33" s="17"/>
      <c r="G33" s="1">
        <f t="shared" si="0"/>
        <v>-26</v>
      </c>
      <c r="H33" s="16">
        <f t="shared" si="1"/>
        <v>-10920</v>
      </c>
    </row>
    <row r="34" spans="1:8" ht="15">
      <c r="A34" s="28" t="s">
        <v>104</v>
      </c>
      <c r="B34" s="16">
        <v>250</v>
      </c>
      <c r="C34" s="17">
        <v>43589</v>
      </c>
      <c r="D34" s="17">
        <v>43563</v>
      </c>
      <c r="E34" s="17"/>
      <c r="F34" s="17"/>
      <c r="G34" s="1">
        <f t="shared" si="0"/>
        <v>-26</v>
      </c>
      <c r="H34" s="16">
        <f t="shared" si="1"/>
        <v>-6500</v>
      </c>
    </row>
    <row r="35" spans="1:8" ht="15">
      <c r="A35" s="28" t="s">
        <v>105</v>
      </c>
      <c r="B35" s="16">
        <v>980</v>
      </c>
      <c r="C35" s="17">
        <v>43589</v>
      </c>
      <c r="D35" s="17">
        <v>43563</v>
      </c>
      <c r="E35" s="17"/>
      <c r="F35" s="17"/>
      <c r="G35" s="1">
        <f t="shared" si="0"/>
        <v>-26</v>
      </c>
      <c r="H35" s="16">
        <f t="shared" si="1"/>
        <v>-25480</v>
      </c>
    </row>
    <row r="36" spans="1:8" ht="15">
      <c r="A36" s="28" t="s">
        <v>106</v>
      </c>
      <c r="B36" s="16">
        <v>490.91</v>
      </c>
      <c r="C36" s="17">
        <v>43590</v>
      </c>
      <c r="D36" s="17">
        <v>43563</v>
      </c>
      <c r="E36" s="17"/>
      <c r="F36" s="17"/>
      <c r="G36" s="1">
        <f t="shared" si="0"/>
        <v>-27</v>
      </c>
      <c r="H36" s="16">
        <f t="shared" si="1"/>
        <v>-13254.570000000002</v>
      </c>
    </row>
    <row r="37" spans="1:8" ht="15">
      <c r="A37" s="28" t="s">
        <v>107</v>
      </c>
      <c r="B37" s="16">
        <v>870</v>
      </c>
      <c r="C37" s="17">
        <v>43590</v>
      </c>
      <c r="D37" s="17">
        <v>43563</v>
      </c>
      <c r="E37" s="17"/>
      <c r="F37" s="17"/>
      <c r="G37" s="1">
        <f t="shared" si="0"/>
        <v>-27</v>
      </c>
      <c r="H37" s="16">
        <f t="shared" si="1"/>
        <v>-23490</v>
      </c>
    </row>
    <row r="38" spans="1:8" ht="15">
      <c r="A38" s="28" t="s">
        <v>108</v>
      </c>
      <c r="B38" s="16">
        <v>7693</v>
      </c>
      <c r="C38" s="17">
        <v>43590</v>
      </c>
      <c r="D38" s="17">
        <v>43563</v>
      </c>
      <c r="E38" s="17"/>
      <c r="F38" s="17"/>
      <c r="G38" s="1">
        <f t="shared" si="0"/>
        <v>-27</v>
      </c>
      <c r="H38" s="16">
        <f t="shared" si="1"/>
        <v>-207711</v>
      </c>
    </row>
    <row r="39" spans="1:8" ht="15">
      <c r="A39" s="28" t="s">
        <v>109</v>
      </c>
      <c r="B39" s="16">
        <v>940</v>
      </c>
      <c r="C39" s="17">
        <v>43590</v>
      </c>
      <c r="D39" s="17">
        <v>43563</v>
      </c>
      <c r="E39" s="17"/>
      <c r="F39" s="17"/>
      <c r="G39" s="1">
        <f t="shared" si="0"/>
        <v>-27</v>
      </c>
      <c r="H39" s="16">
        <f t="shared" si="1"/>
        <v>-25380</v>
      </c>
    </row>
    <row r="40" spans="1:8" ht="15">
      <c r="A40" s="28" t="s">
        <v>110</v>
      </c>
      <c r="B40" s="16">
        <v>5102.5</v>
      </c>
      <c r="C40" s="17">
        <v>43590</v>
      </c>
      <c r="D40" s="17">
        <v>43563</v>
      </c>
      <c r="E40" s="17"/>
      <c r="F40" s="17"/>
      <c r="G40" s="1">
        <f t="shared" si="0"/>
        <v>-27</v>
      </c>
      <c r="H40" s="16">
        <f t="shared" si="1"/>
        <v>-137767.5</v>
      </c>
    </row>
    <row r="41" spans="1:8" ht="15">
      <c r="A41" s="28" t="s">
        <v>111</v>
      </c>
      <c r="B41" s="16">
        <v>2730</v>
      </c>
      <c r="C41" s="17">
        <v>43593</v>
      </c>
      <c r="D41" s="17">
        <v>43563</v>
      </c>
      <c r="E41" s="17"/>
      <c r="F41" s="17"/>
      <c r="G41" s="1">
        <f t="shared" si="0"/>
        <v>-30</v>
      </c>
      <c r="H41" s="16">
        <f t="shared" si="1"/>
        <v>-81900</v>
      </c>
    </row>
    <row r="42" spans="1:8" ht="15">
      <c r="A42" s="28" t="s">
        <v>111</v>
      </c>
      <c r="B42" s="16">
        <v>770</v>
      </c>
      <c r="C42" s="17">
        <v>43593</v>
      </c>
      <c r="D42" s="17">
        <v>43563</v>
      </c>
      <c r="E42" s="17"/>
      <c r="F42" s="17"/>
      <c r="G42" s="1">
        <f t="shared" si="0"/>
        <v>-30</v>
      </c>
      <c r="H42" s="16">
        <f t="shared" si="1"/>
        <v>-23100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 ht="15">
      <c r="A5" s="28"/>
      <c r="B5" s="16"/>
      <c r="C5" s="17"/>
      <c r="D5" s="17"/>
      <c r="E5" s="17"/>
      <c r="F5" s="17"/>
      <c r="G5" s="1">
        <f aca="true" t="shared" si="0" ref="G5:G68">D5-C5-(F5-E5)</f>
        <v>0</v>
      </c>
      <c r="H5" s="16">
        <f aca="true" t="shared" si="1" ref="H5:H68">B5*G5</f>
        <v>0</v>
      </c>
    </row>
    <row r="6" spans="1:8" ht="15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 ht="15">
      <c r="A5" s="28"/>
      <c r="B5" s="16"/>
      <c r="C5" s="17"/>
      <c r="D5" s="17"/>
      <c r="E5" s="17"/>
      <c r="F5" s="17"/>
      <c r="G5" s="1">
        <f aca="true" t="shared" si="0" ref="G5:G68">D5-C5-(F5-E5)</f>
        <v>0</v>
      </c>
      <c r="H5" s="16">
        <f aca="true" t="shared" si="1" ref="H5:H68">B5*G5</f>
        <v>0</v>
      </c>
    </row>
    <row r="6" spans="1:8" ht="15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2019-04-09T12:19:30Z</dcterms:modified>
  <cp:category/>
  <cp:version/>
  <cp:contentType/>
  <cp:contentStatus/>
</cp:coreProperties>
</file>