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Indice" sheetId="1" r:id="rId1"/>
    <sheet name="Trimestre 1" sheetId="2" r:id="rId2"/>
    <sheet name="Trimestre 2" sheetId="3" r:id="rId3"/>
    <sheet name="Trimestre 3" sheetId="4" r:id="rId4"/>
  </sheets>
  <calcPr calcId="125725"/>
</workbook>
</file>

<file path=xl/calcChain.xml><?xml version="1.0" encoding="utf-8"?>
<calcChain xmlns="http://schemas.openxmlformats.org/spreadsheetml/2006/main"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H32"/>
  <c r="G32"/>
  <c r="G31"/>
  <c r="H31"/>
  <c r="H30"/>
  <c r="G30"/>
  <c r="G29"/>
  <c r="H29"/>
  <c r="H28"/>
  <c r="G28"/>
  <c r="G27"/>
  <c r="H27"/>
  <c r="H26"/>
  <c r="G26"/>
  <c r="G25"/>
  <c r="H25"/>
  <c r="H24"/>
  <c r="G24"/>
  <c r="G23"/>
  <c r="H23"/>
  <c r="H22"/>
  <c r="G22"/>
  <c r="G21"/>
  <c r="H21"/>
  <c r="H20"/>
  <c r="G20"/>
  <c r="G19"/>
  <c r="H19"/>
  <c r="H18"/>
  <c r="G18"/>
  <c r="G17"/>
  <c r="H17"/>
  <c r="G16"/>
  <c r="H16"/>
  <c r="G15"/>
  <c r="H15"/>
  <c r="H14"/>
  <c r="G14"/>
  <c r="G13"/>
  <c r="H13"/>
  <c r="H12"/>
  <c r="G12"/>
  <c r="G11"/>
  <c r="H11"/>
  <c r="H10"/>
  <c r="G10"/>
  <c r="G9"/>
  <c r="H9"/>
  <c r="H8"/>
  <c r="G8"/>
  <c r="G7"/>
  <c r="H7"/>
  <c r="H6"/>
  <c r="G6"/>
  <c r="G5"/>
  <c r="H5"/>
  <c r="G4"/>
  <c r="H4"/>
  <c r="C1"/>
  <c r="B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G85"/>
  <c r="H85"/>
  <c r="G84"/>
  <c r="H84"/>
  <c r="G83"/>
  <c r="H83"/>
  <c r="G82"/>
  <c r="H82"/>
  <c r="G81"/>
  <c r="H81"/>
  <c r="G80"/>
  <c r="H80"/>
  <c r="G79"/>
  <c r="H79"/>
  <c r="G78"/>
  <c r="H78"/>
  <c r="G77"/>
  <c r="H77"/>
  <c r="G76"/>
  <c r="H76"/>
  <c r="G75"/>
  <c r="H75"/>
  <c r="G74"/>
  <c r="H74"/>
  <c r="G73"/>
  <c r="H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H32"/>
  <c r="G32"/>
  <c r="G31"/>
  <c r="H31"/>
  <c r="H30"/>
  <c r="G30"/>
  <c r="G29"/>
  <c r="H29"/>
  <c r="H28"/>
  <c r="G28"/>
  <c r="G27"/>
  <c r="H27"/>
  <c r="H26"/>
  <c r="G26"/>
  <c r="G25"/>
  <c r="H25"/>
  <c r="H24"/>
  <c r="G24"/>
  <c r="G23"/>
  <c r="H23"/>
  <c r="H22"/>
  <c r="G22"/>
  <c r="G21"/>
  <c r="H21"/>
  <c r="H20"/>
  <c r="G20"/>
  <c r="G19"/>
  <c r="H19"/>
  <c r="H18"/>
  <c r="G18"/>
  <c r="G17"/>
  <c r="H17"/>
  <c r="H16"/>
  <c r="G16"/>
  <c r="G15"/>
  <c r="H15"/>
  <c r="H14"/>
  <c r="G14"/>
  <c r="G13"/>
  <c r="H13"/>
  <c r="H12"/>
  <c r="G12"/>
  <c r="H11"/>
  <c r="G11"/>
  <c r="G10"/>
  <c r="H10"/>
  <c r="G9"/>
  <c r="H9"/>
  <c r="H8"/>
  <c r="G8"/>
  <c r="G7"/>
  <c r="H7"/>
  <c r="G6"/>
  <c r="H6"/>
  <c r="G5"/>
  <c r="H5"/>
  <c r="G4"/>
  <c r="H4"/>
  <c r="C1"/>
  <c r="B17" i="1"/>
  <c r="B1" i="3"/>
  <c r="C17" i="1"/>
  <c r="C10" s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H69"/>
  <c r="G68"/>
  <c r="H68"/>
  <c r="G67"/>
  <c r="G66"/>
  <c r="G65"/>
  <c r="G64"/>
  <c r="H64"/>
  <c r="G63"/>
  <c r="H63"/>
  <c r="G62"/>
  <c r="G61"/>
  <c r="H61"/>
  <c r="G60"/>
  <c r="H60"/>
  <c r="G59"/>
  <c r="G58"/>
  <c r="G57"/>
  <c r="G56"/>
  <c r="H56"/>
  <c r="G55"/>
  <c r="H55"/>
  <c r="G54"/>
  <c r="G53"/>
  <c r="G52"/>
  <c r="H52"/>
  <c r="G51"/>
  <c r="H51"/>
  <c r="G50"/>
  <c r="G49"/>
  <c r="G48"/>
  <c r="H48"/>
  <c r="G47"/>
  <c r="G46"/>
  <c r="G45"/>
  <c r="G44"/>
  <c r="H44"/>
  <c r="G43"/>
  <c r="H43"/>
  <c r="G42"/>
  <c r="G41"/>
  <c r="G40"/>
  <c r="H40"/>
  <c r="G39"/>
  <c r="G38"/>
  <c r="H38"/>
  <c r="G37"/>
  <c r="G36"/>
  <c r="H36"/>
  <c r="G35"/>
  <c r="G34"/>
  <c r="G33"/>
  <c r="G32"/>
  <c r="H32"/>
  <c r="G31"/>
  <c r="G30"/>
  <c r="H30"/>
  <c r="G29"/>
  <c r="G28"/>
  <c r="H28"/>
  <c r="G27"/>
  <c r="H27"/>
  <c r="G26"/>
  <c r="H26"/>
  <c r="G25"/>
  <c r="G24"/>
  <c r="H24"/>
  <c r="G23"/>
  <c r="G22"/>
  <c r="H22"/>
  <c r="G21"/>
  <c r="G20"/>
  <c r="H20"/>
  <c r="G19"/>
  <c r="G18"/>
  <c r="G17"/>
  <c r="G16"/>
  <c r="H16"/>
  <c r="G15"/>
  <c r="G14"/>
  <c r="H14"/>
  <c r="G13"/>
  <c r="H13"/>
  <c r="G12"/>
  <c r="H12"/>
  <c r="G11"/>
  <c r="G10"/>
  <c r="H10"/>
  <c r="G9"/>
  <c r="G8"/>
  <c r="H8"/>
  <c r="G7"/>
  <c r="G6"/>
  <c r="G5"/>
  <c r="H5"/>
  <c r="G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7"/>
  <c r="H66"/>
  <c r="H65"/>
  <c r="H62"/>
  <c r="H59"/>
  <c r="H58"/>
  <c r="H57"/>
  <c r="H54"/>
  <c r="H53"/>
  <c r="H50"/>
  <c r="H49"/>
  <c r="H47"/>
  <c r="H46"/>
  <c r="H45"/>
  <c r="H42"/>
  <c r="H41"/>
  <c r="H39"/>
  <c r="H37"/>
  <c r="H35"/>
  <c r="H34"/>
  <c r="H33"/>
  <c r="H31"/>
  <c r="H29"/>
  <c r="H25"/>
  <c r="H23"/>
  <c r="H21"/>
  <c r="H19"/>
  <c r="H18"/>
  <c r="H17"/>
  <c r="H15"/>
  <c r="H11"/>
  <c r="H9"/>
  <c r="H7"/>
  <c r="H6"/>
  <c r="H4"/>
  <c r="C1"/>
  <c r="B16" i="1"/>
  <c r="A10" s="1"/>
  <c r="B1" i="2"/>
  <c r="C16" i="1"/>
  <c r="H1" i="4"/>
  <c r="G1"/>
  <c r="H1" i="3"/>
  <c r="G1"/>
  <c r="E17" i="1"/>
  <c r="H1" i="2"/>
  <c r="G1"/>
  <c r="E16" i="1"/>
</calcChain>
</file>

<file path=xl/sharedStrings.xml><?xml version="1.0" encoding="utf-8"?>
<sst xmlns="http://schemas.openxmlformats.org/spreadsheetml/2006/main" count="233" uniqueCount="192">
  <si>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</si>
  <si>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</si>
  <si>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</si>
  <si>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</si>
  <si>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</si>
  <si>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</si>
  <si>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</si>
  <si>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</si>
  <si>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</si>
  <si>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</si>
  <si>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</si>
  <si>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</si>
  <si>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</si>
  <si>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</si>
  <si>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</si>
  <si>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</si>
  <si>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</si>
  <si>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</si>
  <si>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</si>
  <si>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</si>
  <si>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</si>
  <si>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</si>
  <si>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160/PA del 15/12/2017</t>
  </si>
  <si>
    <t>IPA_17INV01929 del 19/12/2017</t>
  </si>
  <si>
    <t>162/PA del 20/12/2017</t>
  </si>
  <si>
    <t>FatPAM PAE38/17 del 22/12/2017</t>
  </si>
  <si>
    <t>P-216 del 28/11/2017</t>
  </si>
  <si>
    <t>930 del 31/12/2017</t>
  </si>
  <si>
    <t>927 del 31/12/2017</t>
  </si>
  <si>
    <t>926 del 31/12/2017</t>
  </si>
  <si>
    <t>929 del 31/12/2017</t>
  </si>
  <si>
    <t>925 del 31/12/2017</t>
  </si>
  <si>
    <t>950 del 31/12/2017</t>
  </si>
  <si>
    <t>S01/21800995 del 15/01/2018</t>
  </si>
  <si>
    <t>S01/21800994 del 15/01/2018</t>
  </si>
  <si>
    <t>004/18 del 18/01/2018</t>
  </si>
  <si>
    <t>18/PI del 22/01/2018</t>
  </si>
  <si>
    <t>PA9 del 19/01/2018</t>
  </si>
  <si>
    <t>000529-0CPAPA del 19/01/2018</t>
  </si>
  <si>
    <t>5/PA del 22/01/2018</t>
  </si>
  <si>
    <t>4/PA del 18/01/2018</t>
  </si>
  <si>
    <t>3/PA del 18/01/2018</t>
  </si>
  <si>
    <t>2 del 20/01/2018</t>
  </si>
  <si>
    <t>2/04 del 21/01/2018</t>
  </si>
  <si>
    <t>20/PA del 29/01/2018</t>
  </si>
  <si>
    <t>13/PA del 07/02/2018</t>
  </si>
  <si>
    <t>2018     7/E del 31/01/2018</t>
  </si>
  <si>
    <t>2018     4/E del 31/01/2018</t>
  </si>
  <si>
    <t>10/1/PA del 31/01/2018</t>
  </si>
  <si>
    <t>19/1/PA del 31/01/2018</t>
  </si>
  <si>
    <t>12/PA del 06/02/2018</t>
  </si>
  <si>
    <t>11/PA del 06/02/2018</t>
  </si>
  <si>
    <t>14/PA del 08/02/2018</t>
  </si>
  <si>
    <t>15/PA del 12/02/2018</t>
  </si>
  <si>
    <t>2018     3/E del 31/01/2018</t>
  </si>
  <si>
    <t>16/2018/01 del 19/02/2018</t>
  </si>
  <si>
    <t>2018055 del 20/02/2018</t>
  </si>
  <si>
    <t>2018056 del 20/02/2018</t>
  </si>
  <si>
    <t>254/PA del 14/02/2018</t>
  </si>
  <si>
    <t>13 del 16/02/2018</t>
  </si>
  <si>
    <t>2-27 del 10/02/2018</t>
  </si>
  <si>
    <t>2/PA del 25/02/2018</t>
  </si>
  <si>
    <t>73/2018 del 21/02/2018</t>
  </si>
  <si>
    <t>8718056098 del 20/02/2018</t>
  </si>
  <si>
    <t>25/04 del 08/02/2018</t>
  </si>
  <si>
    <t>72/2018 del 21/02/2018</t>
  </si>
  <si>
    <t>71/2018 del 21/02/2018</t>
  </si>
  <si>
    <t>74/2018 del 21/02/2018</t>
  </si>
  <si>
    <t>8718055671 del 20/02/2018</t>
  </si>
  <si>
    <t>2018    11/E del 23/02/2018</t>
  </si>
  <si>
    <t>94/PA del 01/03/2018</t>
  </si>
  <si>
    <t>D-3/2018 del 19/02/2018</t>
  </si>
  <si>
    <t>PA02 del 28/02/2018</t>
  </si>
  <si>
    <t>9117000374 del 31/01/2018</t>
  </si>
  <si>
    <t>9117000373 del 31/01/2018</t>
  </si>
  <si>
    <t>2-79 del 07/03/2018</t>
  </si>
  <si>
    <t>26/PA del 05/03/2018</t>
  </si>
  <si>
    <t>28/PA del 07/03/2018</t>
  </si>
  <si>
    <t>51/1/PA del 28/02/2018</t>
  </si>
  <si>
    <t>000003-2018-FATELE1 del 21/03/2018</t>
  </si>
  <si>
    <t>138/PA del 22/03/2018</t>
  </si>
  <si>
    <t>2911/PA/2018 del 21/03/2018</t>
  </si>
  <si>
    <t>134/PA del 23/03/2018</t>
  </si>
  <si>
    <t>135/PA del 23/03/2018</t>
  </si>
  <si>
    <t>101/2018 del 22/03/2018</t>
  </si>
  <si>
    <t>36/PA del 22/03/2018</t>
  </si>
  <si>
    <t>160/PA del 26/03/2018</t>
  </si>
  <si>
    <t>161/PA del 26/03/2018</t>
  </si>
  <si>
    <t>8718098429 del 21/03/2018</t>
  </si>
  <si>
    <t>0000134 del 05/04/2018</t>
  </si>
  <si>
    <t>10 del 03/04/2018</t>
  </si>
  <si>
    <t>0000123 del 30/03/2018</t>
  </si>
  <si>
    <t>0000125 del 30/03/2018</t>
  </si>
  <si>
    <t>1291E del 22/03/2018</t>
  </si>
  <si>
    <t>140/2018/01 del 06/04/2018</t>
  </si>
  <si>
    <t>4E del 10/04/2018</t>
  </si>
  <si>
    <t>PAB-126 del 31/03/2018</t>
  </si>
  <si>
    <t>5E del 10/04/2018</t>
  </si>
  <si>
    <t>24 del 09/04/2018</t>
  </si>
  <si>
    <t>FatPAM 13_2018 del 31/03/2018</t>
  </si>
  <si>
    <t>100/1/PA del 31/03/2018</t>
  </si>
  <si>
    <t>33 del 22/03/2018</t>
  </si>
  <si>
    <t>FATTPA 13_18 del 31/03/2018</t>
  </si>
  <si>
    <t>2018    30/E del 31/03/2018</t>
  </si>
  <si>
    <t>1 del 27/03/2018</t>
  </si>
  <si>
    <t>34 del 26/03/2018</t>
  </si>
  <si>
    <t>2018    29/E del 31/03/2018</t>
  </si>
  <si>
    <t>157/PA del 12/04/2018</t>
  </si>
  <si>
    <t>PA1800767 del 27/03/2018</t>
  </si>
  <si>
    <t>FatPAM 14_2018 del 12/04/2018</t>
  </si>
  <si>
    <t>FatPAM PA93/18 del 17/04/2018</t>
  </si>
  <si>
    <t>49 del 18/04/2018</t>
  </si>
  <si>
    <t>223M del 18/04/2018</t>
  </si>
  <si>
    <t>53/PA del 18/04/2018</t>
  </si>
  <si>
    <t>FATTPA 16_18 del 26/04/2018</t>
  </si>
  <si>
    <t>FATTPA 18_18 del 26/04/2018</t>
  </si>
  <si>
    <t>60/PA del 24/04/2018</t>
  </si>
  <si>
    <t>19/02 del 26/04/2018</t>
  </si>
  <si>
    <t>FATTPA 15_18 del 26/04/2018</t>
  </si>
  <si>
    <t>1357E del 23/04/2018</t>
  </si>
  <si>
    <t>2018    60/E del 30/04/2018</t>
  </si>
  <si>
    <t>2018    50/E del 30/04/2018</t>
  </si>
  <si>
    <t>FATTPA 17_18 del 26/04/2018</t>
  </si>
  <si>
    <t>FATTPA 14_18 del 26/04/2018</t>
  </si>
  <si>
    <t>E/14 del 30/04/2018</t>
  </si>
  <si>
    <t>A-2018-4 del 02/05/2018</t>
  </si>
  <si>
    <t>1/PA del 04/05/2018</t>
  </si>
  <si>
    <t>132/1/PA del 30/04/2018</t>
  </si>
  <si>
    <t>114/1/PA del 30/04/2018</t>
  </si>
  <si>
    <t>0002120670 del 30/04/2018</t>
  </si>
  <si>
    <t>50 del 18/04/2018</t>
  </si>
  <si>
    <t>9117001420 del 03/04/2018</t>
  </si>
  <si>
    <t>8718155249 del 11/05/2018</t>
  </si>
  <si>
    <t>8718155248 del 11/05/2018</t>
  </si>
  <si>
    <t>8718155247 del 11/05/2018</t>
  </si>
  <si>
    <t>867/2018 del 15/05/2018</t>
  </si>
  <si>
    <t>FatPAM 20_2018 del 15/05/2018</t>
  </si>
  <si>
    <t>79/PA del 16/05/2018</t>
  </si>
  <si>
    <t>2018179 del 25/05/2018</t>
  </si>
  <si>
    <t>FATTPA 36_18 del 15/05/2018</t>
  </si>
  <si>
    <t>8718184000 del 29/05/2018</t>
  </si>
  <si>
    <t>347 del 30/04/2018</t>
  </si>
  <si>
    <t>346 del 30/04/2018</t>
  </si>
  <si>
    <t>304 del 30/04/2018</t>
  </si>
  <si>
    <t>05/PA del 24/05/2018</t>
  </si>
  <si>
    <t>2018078 del 23/05/2018</t>
  </si>
  <si>
    <t>18EL_1_2018 del 28/05/2018</t>
  </si>
  <si>
    <t>305 del 30/04/2018</t>
  </si>
  <si>
    <t>302 del 30/04/2018</t>
  </si>
  <si>
    <t>2018    68/E del 28/05/2018</t>
  </si>
  <si>
    <t>P-86 del 22/05/2018</t>
  </si>
  <si>
    <t>4-ORD. PA del 24/05/2018</t>
  </si>
  <si>
    <t>4274689708 del 01/06/2018</t>
  </si>
  <si>
    <t>303 del 30/04/2018</t>
  </si>
  <si>
    <t>03PA/2018 del 31/05/2018</t>
  </si>
  <si>
    <t>P-81 del 16/05/2018</t>
  </si>
  <si>
    <t>12/PA del 06/06/2018</t>
  </si>
  <si>
    <t>154/1/PA del 31/05/2018</t>
  </si>
  <si>
    <t>FatPAM PA132/18 del 08/06/2018</t>
  </si>
  <si>
    <t>4274712052 del 08/06/2018</t>
  </si>
  <si>
    <t>23PA/18 del 11/06/2018</t>
  </si>
  <si>
    <t>237/18 del 13/06/2018</t>
  </si>
  <si>
    <t>1106/2018 del 14/06/2018</t>
  </si>
  <si>
    <t>E212-8 del 15/06/2018</t>
  </si>
  <si>
    <t>18e del 18/06/2018</t>
  </si>
  <si>
    <t>18 del 12/06/2018</t>
  </si>
  <si>
    <t>180395 del 01/06/2018</t>
  </si>
  <si>
    <t>2/PA del 08/06/2018</t>
  </si>
  <si>
    <t>42082 del 22/06/2018</t>
  </si>
  <si>
    <t>1 del 04/06/2018</t>
  </si>
  <si>
    <t>8718219921 del 27/06/2018</t>
  </si>
  <si>
    <t>11265/18 del 29/06/2018</t>
  </si>
  <si>
    <t>1572/FE del 25/06/2018</t>
  </si>
  <si>
    <t>PAB-295 del 30/06/2018</t>
  </si>
  <si>
    <t>180487 del 03/07/2018</t>
  </si>
  <si>
    <t>0000028 del 19/06/2018</t>
  </si>
  <si>
    <t>507 del 30/06/2018</t>
  </si>
  <si>
    <t>508 del 30/06/2018</t>
  </si>
  <si>
    <t>509 del 30/06/2018</t>
  </si>
  <si>
    <t>9117002763 del 02/07/2018</t>
  </si>
  <si>
    <t>1/PA/2018 del 13/06/2018</t>
  </si>
  <si>
    <t>8718256920 del 26/07/2018</t>
  </si>
  <si>
    <t>FATTPA 9_18 del 30/06/2018</t>
  </si>
  <si>
    <t>221/1/PA del 31/07/2018</t>
  </si>
  <si>
    <t>249/1/PA del 31/07/2018</t>
  </si>
  <si>
    <t>1860052 del 31/07/2018</t>
  </si>
  <si>
    <t>159/PA del 10/08/2018</t>
  </si>
  <si>
    <t>53 del 27/08/2018</t>
  </si>
  <si>
    <t>510 del 30/06/2018</t>
  </si>
  <si>
    <t>8718285576 del 29/08/2018</t>
  </si>
  <si>
    <t>268/1/PA del 31/08/2018</t>
  </si>
  <si>
    <t>180589 del 04/09/2018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</si>
</sst>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6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G20" sqref="G20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2018</v>
      </c>
    </row>
    <row r="7" spans="1:12" ht="30" customHeight="1">
      <c r="A7" s="43" t="s">
        <v>1</v>
      </c>
      <c r="B7" s="44"/>
      <c r="C7" s="44"/>
      <c r="D7" s="44"/>
      <c r="E7" s="44"/>
      <c r="F7" s="45"/>
    </row>
    <row r="8" spans="1:12" ht="27" customHeight="1">
      <c r="A8" s="43" t="s">
        <v>12</v>
      </c>
      <c r="B8" s="44"/>
      <c r="C8" s="44"/>
      <c r="D8" s="44"/>
      <c r="E8" s="44"/>
      <c r="F8" s="45"/>
    </row>
    <row r="9" spans="1:12" ht="30.75" customHeight="1">
      <c r="A9" s="31" t="s">
        <v>0</v>
      </c>
      <c r="B9" s="32"/>
      <c r="C9" s="42" t="s">
        <v>6</v>
      </c>
      <c r="D9" s="32"/>
      <c r="E9" s="33" t="s">
        <v>13</v>
      </c>
      <c r="F9" s="34"/>
    </row>
    <row r="10" spans="1:12" ht="29.25" customHeight="1" thickBot="1">
      <c r="A10" s="48">
        <f>SUM(B16:B19)</f>
        <v>152</v>
      </c>
      <c r="B10" s="40"/>
      <c r="C10" s="39">
        <f>SUM(C16:D19)</f>
        <v>219246.89999999997</v>
      </c>
      <c r="D10" s="40"/>
      <c r="E10" s="49">
        <v>-24.22</v>
      </c>
      <c r="F10" s="50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51" t="s">
        <v>2</v>
      </c>
      <c r="B13" s="52"/>
      <c r="C13" s="52"/>
      <c r="D13" s="52"/>
      <c r="E13" s="52"/>
      <c r="F13" s="53"/>
    </row>
    <row r="14" spans="1:12" ht="27" customHeight="1">
      <c r="A14" s="43" t="s">
        <v>3</v>
      </c>
      <c r="B14" s="44"/>
      <c r="C14" s="44"/>
      <c r="D14" s="44"/>
      <c r="E14" s="44"/>
      <c r="F14" s="45"/>
    </row>
    <row r="15" spans="1:12" ht="46.5" customHeight="1">
      <c r="A15" s="21" t="s">
        <v>4</v>
      </c>
      <c r="B15" s="27" t="s">
        <v>0</v>
      </c>
      <c r="C15" s="42" t="s">
        <v>6</v>
      </c>
      <c r="D15" s="32"/>
      <c r="E15" s="46" t="s">
        <v>14</v>
      </c>
      <c r="F15" s="47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68</v>
      </c>
      <c r="C16" s="29">
        <f>'Trimestre 1'!B1</f>
        <v>158309.79999999999</v>
      </c>
      <c r="D16" s="41"/>
      <c r="E16" s="29">
        <f>'Trimestre 1'!G1</f>
        <v>-25.340949328468614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84</v>
      </c>
      <c r="C17" s="29">
        <f>'Trimestre 2'!B1</f>
        <v>60937.099999999977</v>
      </c>
      <c r="D17" s="41"/>
      <c r="E17" s="29">
        <f>'Trimestre 2'!G1</f>
        <v>-24.222852416672279</v>
      </c>
      <c r="F17" s="30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/>
      <c r="C18" s="29"/>
      <c r="D18" s="41"/>
      <c r="E18" s="29"/>
      <c r="F18" s="30"/>
    </row>
    <row r="19" spans="1:12" ht="21.75" customHeight="1" thickBot="1">
      <c r="A19" s="24" t="s">
        <v>18</v>
      </c>
      <c r="B19" s="25"/>
      <c r="C19" s="36"/>
      <c r="D19" s="38"/>
      <c r="E19" s="36"/>
      <c r="F19" s="37"/>
    </row>
    <row r="20" spans="1:12" ht="46.5" customHeight="1">
      <c r="A20" s="11"/>
      <c r="B20" s="12"/>
      <c r="C20" s="35"/>
      <c r="D20" s="35"/>
      <c r="E20" s="12"/>
      <c r="F20" s="12"/>
    </row>
  </sheetData>
  <mergeCells count="21">
    <mergeCell ref="A7:F7"/>
    <mergeCell ref="A14:F14"/>
    <mergeCell ref="C15:D15"/>
    <mergeCell ref="E15:F15"/>
    <mergeCell ref="A8:F8"/>
    <mergeCell ref="A10:B10"/>
    <mergeCell ref="E10:F10"/>
    <mergeCell ref="A13:F13"/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158309.79999999999</v>
      </c>
      <c r="C1">
        <f>COUNTA(A4:A203)</f>
        <v>68</v>
      </c>
      <c r="G1" s="20">
        <f>IF(B1&lt;&gt;0,H1/B1,0)</f>
        <v>-25.340949328468614</v>
      </c>
      <c r="H1" s="19">
        <f>SUM(H4:H195)</f>
        <v>-4011720.62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490</v>
      </c>
      <c r="C4" s="17">
        <v>43115</v>
      </c>
      <c r="D4" s="17">
        <v>43112</v>
      </c>
      <c r="E4" s="17"/>
      <c r="F4" s="17"/>
      <c r="G4" s="1">
        <f>D4-C4-(F4-E4)</f>
        <v>-3</v>
      </c>
      <c r="H4" s="16">
        <f>B4*G4</f>
        <v>-1470</v>
      </c>
    </row>
    <row r="5" spans="1:8">
      <c r="A5" s="28" t="s">
        <v>23</v>
      </c>
      <c r="B5" s="16">
        <v>304.8</v>
      </c>
      <c r="C5" s="17">
        <v>43127</v>
      </c>
      <c r="D5" s="17">
        <v>43112</v>
      </c>
      <c r="E5" s="17"/>
      <c r="F5" s="17"/>
      <c r="G5" s="1">
        <f t="shared" ref="G5:G68" si="0">D5-C5-(F5-E5)</f>
        <v>-15</v>
      </c>
      <c r="H5" s="16">
        <f t="shared" ref="H5:H68" si="1">B5*G5</f>
        <v>-4572</v>
      </c>
    </row>
    <row r="6" spans="1:8">
      <c r="A6" s="28" t="s">
        <v>24</v>
      </c>
      <c r="B6" s="16">
        <v>631.82000000000005</v>
      </c>
      <c r="C6" s="17">
        <v>43127</v>
      </c>
      <c r="D6" s="17">
        <v>43112</v>
      </c>
      <c r="E6" s="17"/>
      <c r="F6" s="17"/>
      <c r="G6" s="1">
        <f t="shared" si="0"/>
        <v>-15</v>
      </c>
      <c r="H6" s="16">
        <f t="shared" si="1"/>
        <v>-9477.3000000000011</v>
      </c>
    </row>
    <row r="7" spans="1:8">
      <c r="A7" s="28" t="s">
        <v>25</v>
      </c>
      <c r="B7" s="16">
        <v>1800</v>
      </c>
      <c r="C7" s="17">
        <v>43127</v>
      </c>
      <c r="D7" s="17">
        <v>43112</v>
      </c>
      <c r="E7" s="17"/>
      <c r="F7" s="17"/>
      <c r="G7" s="1">
        <f t="shared" si="0"/>
        <v>-15</v>
      </c>
      <c r="H7" s="16">
        <f t="shared" si="1"/>
        <v>-27000</v>
      </c>
    </row>
    <row r="8" spans="1:8">
      <c r="A8" s="28" t="s">
        <v>26</v>
      </c>
      <c r="B8" s="16">
        <v>342.55</v>
      </c>
      <c r="C8" s="17">
        <v>43127</v>
      </c>
      <c r="D8" s="17">
        <v>43112</v>
      </c>
      <c r="E8" s="17"/>
      <c r="F8" s="17"/>
      <c r="G8" s="1">
        <f t="shared" si="0"/>
        <v>-15</v>
      </c>
      <c r="H8" s="16">
        <f t="shared" si="1"/>
        <v>-5138.25</v>
      </c>
    </row>
    <row r="9" spans="1:8">
      <c r="A9" s="28" t="s">
        <v>27</v>
      </c>
      <c r="B9" s="16">
        <v>539</v>
      </c>
      <c r="C9" s="17">
        <v>43140</v>
      </c>
      <c r="D9" s="17">
        <v>43112</v>
      </c>
      <c r="E9" s="17"/>
      <c r="F9" s="17"/>
      <c r="G9" s="1">
        <f t="shared" si="0"/>
        <v>-28</v>
      </c>
      <c r="H9" s="16">
        <f t="shared" si="1"/>
        <v>-15092</v>
      </c>
    </row>
    <row r="10" spans="1:8">
      <c r="A10" s="28" t="s">
        <v>28</v>
      </c>
      <c r="B10" s="16">
        <v>480</v>
      </c>
      <c r="C10" s="17">
        <v>43140</v>
      </c>
      <c r="D10" s="17">
        <v>43112</v>
      </c>
      <c r="E10" s="17"/>
      <c r="F10" s="17"/>
      <c r="G10" s="1">
        <f t="shared" si="0"/>
        <v>-28</v>
      </c>
      <c r="H10" s="16">
        <f t="shared" si="1"/>
        <v>-13440</v>
      </c>
    </row>
    <row r="11" spans="1:8">
      <c r="A11" s="28" t="s">
        <v>29</v>
      </c>
      <c r="B11" s="16">
        <v>270</v>
      </c>
      <c r="C11" s="17">
        <v>43140</v>
      </c>
      <c r="D11" s="17">
        <v>43112</v>
      </c>
      <c r="E11" s="17"/>
      <c r="F11" s="17"/>
      <c r="G11" s="1">
        <f t="shared" si="0"/>
        <v>-28</v>
      </c>
      <c r="H11" s="16">
        <f t="shared" si="1"/>
        <v>-7560</v>
      </c>
    </row>
    <row r="12" spans="1:8">
      <c r="A12" s="28" t="s">
        <v>30</v>
      </c>
      <c r="B12" s="16">
        <v>230</v>
      </c>
      <c r="C12" s="17">
        <v>43140</v>
      </c>
      <c r="D12" s="17">
        <v>43112</v>
      </c>
      <c r="E12" s="17"/>
      <c r="F12" s="17"/>
      <c r="G12" s="1">
        <f t="shared" si="0"/>
        <v>-28</v>
      </c>
      <c r="H12" s="16">
        <f t="shared" si="1"/>
        <v>-6440</v>
      </c>
    </row>
    <row r="13" spans="1:8">
      <c r="A13" s="28" t="s">
        <v>31</v>
      </c>
      <c r="B13" s="16">
        <v>450</v>
      </c>
      <c r="C13" s="17">
        <v>43140</v>
      </c>
      <c r="D13" s="17">
        <v>43112</v>
      </c>
      <c r="E13" s="17"/>
      <c r="F13" s="17"/>
      <c r="G13" s="1">
        <f t="shared" si="0"/>
        <v>-28</v>
      </c>
      <c r="H13" s="16">
        <f t="shared" si="1"/>
        <v>-12600</v>
      </c>
    </row>
    <row r="14" spans="1:8">
      <c r="A14" s="28" t="s">
        <v>32</v>
      </c>
      <c r="B14" s="16">
        <v>250</v>
      </c>
      <c r="C14" s="17">
        <v>43143</v>
      </c>
      <c r="D14" s="17">
        <v>43118</v>
      </c>
      <c r="E14" s="17"/>
      <c r="F14" s="17"/>
      <c r="G14" s="1">
        <f t="shared" si="0"/>
        <v>-25</v>
      </c>
      <c r="H14" s="16">
        <f t="shared" si="1"/>
        <v>-6250</v>
      </c>
    </row>
    <row r="15" spans="1:8">
      <c r="A15" s="28" t="s">
        <v>33</v>
      </c>
      <c r="B15" s="16">
        <v>101.7</v>
      </c>
      <c r="C15" s="17">
        <v>43148</v>
      </c>
      <c r="D15" s="17">
        <v>43124</v>
      </c>
      <c r="E15" s="17"/>
      <c r="F15" s="17"/>
      <c r="G15" s="1">
        <f t="shared" si="0"/>
        <v>-24</v>
      </c>
      <c r="H15" s="16">
        <f t="shared" si="1"/>
        <v>-2440.8000000000002</v>
      </c>
    </row>
    <row r="16" spans="1:8">
      <c r="A16" s="28" t="s">
        <v>34</v>
      </c>
      <c r="B16" s="16">
        <v>307.2</v>
      </c>
      <c r="C16" s="17">
        <v>43148</v>
      </c>
      <c r="D16" s="17">
        <v>43124</v>
      </c>
      <c r="E16" s="17"/>
      <c r="F16" s="17"/>
      <c r="G16" s="1">
        <f t="shared" si="0"/>
        <v>-24</v>
      </c>
      <c r="H16" s="16">
        <f t="shared" si="1"/>
        <v>-7372.7999999999993</v>
      </c>
    </row>
    <row r="17" spans="1:8">
      <c r="A17" s="28" t="s">
        <v>35</v>
      </c>
      <c r="B17" s="16">
        <v>1930</v>
      </c>
      <c r="C17" s="17">
        <v>43150</v>
      </c>
      <c r="D17" s="17">
        <v>43124</v>
      </c>
      <c r="E17" s="17"/>
      <c r="F17" s="17"/>
      <c r="G17" s="1">
        <f t="shared" si="0"/>
        <v>-26</v>
      </c>
      <c r="H17" s="16">
        <f t="shared" si="1"/>
        <v>-50180</v>
      </c>
    </row>
    <row r="18" spans="1:8">
      <c r="A18" s="28" t="s">
        <v>36</v>
      </c>
      <c r="B18" s="16">
        <v>429.5</v>
      </c>
      <c r="C18" s="17">
        <v>43153</v>
      </c>
      <c r="D18" s="17">
        <v>43126</v>
      </c>
      <c r="E18" s="17"/>
      <c r="F18" s="17"/>
      <c r="G18" s="1">
        <f t="shared" si="0"/>
        <v>-27</v>
      </c>
      <c r="H18" s="16">
        <f t="shared" si="1"/>
        <v>-11596.5</v>
      </c>
    </row>
    <row r="19" spans="1:8">
      <c r="A19" s="28" t="s">
        <v>37</v>
      </c>
      <c r="B19" s="16">
        <v>240</v>
      </c>
      <c r="C19" s="17">
        <v>43153</v>
      </c>
      <c r="D19" s="17">
        <v>43126</v>
      </c>
      <c r="E19" s="17"/>
      <c r="F19" s="17"/>
      <c r="G19" s="1">
        <f t="shared" si="0"/>
        <v>-27</v>
      </c>
      <c r="H19" s="16">
        <f t="shared" si="1"/>
        <v>-6480</v>
      </c>
    </row>
    <row r="20" spans="1:8">
      <c r="A20" s="28" t="s">
        <v>38</v>
      </c>
      <c r="B20" s="16">
        <v>39.450000000000003</v>
      </c>
      <c r="C20" s="17">
        <v>43153</v>
      </c>
      <c r="D20" s="17">
        <v>43126</v>
      </c>
      <c r="E20" s="17"/>
      <c r="F20" s="17"/>
      <c r="G20" s="1">
        <f t="shared" si="0"/>
        <v>-27</v>
      </c>
      <c r="H20" s="16">
        <f t="shared" si="1"/>
        <v>-1065.1500000000001</v>
      </c>
    </row>
    <row r="21" spans="1:8">
      <c r="A21" s="28" t="s">
        <v>39</v>
      </c>
      <c r="B21" s="16">
        <v>235</v>
      </c>
      <c r="C21" s="17">
        <v>43155</v>
      </c>
      <c r="D21" s="17">
        <v>43126</v>
      </c>
      <c r="E21" s="17"/>
      <c r="F21" s="17"/>
      <c r="G21" s="1">
        <f t="shared" si="0"/>
        <v>-29</v>
      </c>
      <c r="H21" s="16">
        <f t="shared" si="1"/>
        <v>-6815</v>
      </c>
    </row>
    <row r="22" spans="1:8">
      <c r="A22" s="28" t="s">
        <v>40</v>
      </c>
      <c r="B22" s="16">
        <v>318</v>
      </c>
      <c r="C22" s="17">
        <v>43155</v>
      </c>
      <c r="D22" s="17">
        <v>43126</v>
      </c>
      <c r="E22" s="17"/>
      <c r="F22" s="17"/>
      <c r="G22" s="1">
        <f t="shared" si="0"/>
        <v>-29</v>
      </c>
      <c r="H22" s="16">
        <f t="shared" si="1"/>
        <v>-9222</v>
      </c>
    </row>
    <row r="23" spans="1:8">
      <c r="A23" s="28" t="s">
        <v>41</v>
      </c>
      <c r="B23" s="16">
        <v>420</v>
      </c>
      <c r="C23" s="17">
        <v>43155</v>
      </c>
      <c r="D23" s="17">
        <v>43126</v>
      </c>
      <c r="E23" s="17"/>
      <c r="F23" s="17"/>
      <c r="G23" s="1">
        <f t="shared" si="0"/>
        <v>-29</v>
      </c>
      <c r="H23" s="16">
        <f t="shared" si="1"/>
        <v>-12180</v>
      </c>
    </row>
    <row r="24" spans="1:8">
      <c r="A24" s="28" t="s">
        <v>42</v>
      </c>
      <c r="B24" s="16">
        <v>500</v>
      </c>
      <c r="C24" s="17">
        <v>43157</v>
      </c>
      <c r="D24" s="17">
        <v>43127</v>
      </c>
      <c r="E24" s="17"/>
      <c r="F24" s="17"/>
      <c r="G24" s="1">
        <f t="shared" si="0"/>
        <v>-30</v>
      </c>
      <c r="H24" s="16">
        <f t="shared" si="1"/>
        <v>-15000</v>
      </c>
    </row>
    <row r="25" spans="1:8">
      <c r="A25" s="28" t="s">
        <v>43</v>
      </c>
      <c r="B25" s="16">
        <v>1431.82</v>
      </c>
      <c r="C25" s="17">
        <v>43155</v>
      </c>
      <c r="D25" s="17">
        <v>43127</v>
      </c>
      <c r="E25" s="17"/>
      <c r="F25" s="17"/>
      <c r="G25" s="1">
        <f t="shared" si="0"/>
        <v>-28</v>
      </c>
      <c r="H25" s="16">
        <f t="shared" si="1"/>
        <v>-40090.959999999999</v>
      </c>
    </row>
    <row r="26" spans="1:8">
      <c r="A26" s="28" t="s">
        <v>44</v>
      </c>
      <c r="B26" s="16">
        <v>5250</v>
      </c>
      <c r="C26" s="17">
        <v>43161</v>
      </c>
      <c r="D26" s="17">
        <v>43136</v>
      </c>
      <c r="E26" s="17"/>
      <c r="F26" s="17"/>
      <c r="G26" s="1">
        <f t="shared" si="0"/>
        <v>-25</v>
      </c>
      <c r="H26" s="16">
        <f t="shared" si="1"/>
        <v>-131250</v>
      </c>
    </row>
    <row r="27" spans="1:8">
      <c r="A27" s="28" t="s">
        <v>45</v>
      </c>
      <c r="B27" s="16">
        <v>61.8</v>
      </c>
      <c r="C27" s="17">
        <v>43177</v>
      </c>
      <c r="D27" s="17">
        <v>43153</v>
      </c>
      <c r="E27" s="17"/>
      <c r="F27" s="17"/>
      <c r="G27" s="1">
        <f t="shared" si="0"/>
        <v>-24</v>
      </c>
      <c r="H27" s="16">
        <f t="shared" si="1"/>
        <v>-1483.1999999999998</v>
      </c>
    </row>
    <row r="28" spans="1:8">
      <c r="A28" s="28" t="s">
        <v>46</v>
      </c>
      <c r="B28" s="16">
        <v>185</v>
      </c>
      <c r="C28" s="17">
        <v>43177</v>
      </c>
      <c r="D28" s="17">
        <v>43153</v>
      </c>
      <c r="E28" s="17"/>
      <c r="F28" s="17"/>
      <c r="G28" s="1">
        <f t="shared" si="0"/>
        <v>-24</v>
      </c>
      <c r="H28" s="16">
        <f t="shared" si="1"/>
        <v>-4440</v>
      </c>
    </row>
    <row r="29" spans="1:8">
      <c r="A29" s="28" t="s">
        <v>47</v>
      </c>
      <c r="B29" s="16">
        <v>31.3</v>
      </c>
      <c r="C29" s="17">
        <v>43177</v>
      </c>
      <c r="D29" s="17">
        <v>43153</v>
      </c>
      <c r="E29" s="17"/>
      <c r="F29" s="17"/>
      <c r="G29" s="1">
        <f t="shared" si="0"/>
        <v>-24</v>
      </c>
      <c r="H29" s="16">
        <f t="shared" si="1"/>
        <v>-751.2</v>
      </c>
    </row>
    <row r="30" spans="1:8">
      <c r="A30" s="28" t="s">
        <v>48</v>
      </c>
      <c r="B30" s="16">
        <v>210</v>
      </c>
      <c r="C30" s="17">
        <v>43177</v>
      </c>
      <c r="D30" s="17">
        <v>43153</v>
      </c>
      <c r="E30" s="17"/>
      <c r="F30" s="17"/>
      <c r="G30" s="1">
        <f t="shared" si="0"/>
        <v>-24</v>
      </c>
      <c r="H30" s="16">
        <f t="shared" si="1"/>
        <v>-5040</v>
      </c>
    </row>
    <row r="31" spans="1:8">
      <c r="A31" s="28" t="s">
        <v>49</v>
      </c>
      <c r="B31" s="16">
        <v>175.5</v>
      </c>
      <c r="C31" s="17">
        <v>43177</v>
      </c>
      <c r="D31" s="17">
        <v>43153</v>
      </c>
      <c r="E31" s="17"/>
      <c r="F31" s="17"/>
      <c r="G31" s="1">
        <f t="shared" si="0"/>
        <v>-24</v>
      </c>
      <c r="H31" s="16">
        <f t="shared" si="1"/>
        <v>-4212</v>
      </c>
    </row>
    <row r="32" spans="1:8">
      <c r="A32" s="28" t="s">
        <v>49</v>
      </c>
      <c r="B32" s="16">
        <v>49.5</v>
      </c>
      <c r="C32" s="17">
        <v>43177</v>
      </c>
      <c r="D32" s="17">
        <v>43153</v>
      </c>
      <c r="E32" s="17"/>
      <c r="F32" s="17"/>
      <c r="G32" s="1">
        <f t="shared" si="0"/>
        <v>-24</v>
      </c>
      <c r="H32" s="16">
        <f t="shared" si="1"/>
        <v>-1188</v>
      </c>
    </row>
    <row r="33" spans="1:8">
      <c r="A33" s="28" t="s">
        <v>50</v>
      </c>
      <c r="B33" s="16">
        <v>175</v>
      </c>
      <c r="C33" s="17">
        <v>43177</v>
      </c>
      <c r="D33" s="17">
        <v>43153</v>
      </c>
      <c r="E33" s="17"/>
      <c r="F33" s="17"/>
      <c r="G33" s="1">
        <f t="shared" si="0"/>
        <v>-24</v>
      </c>
      <c r="H33" s="16">
        <f t="shared" si="1"/>
        <v>-4200</v>
      </c>
    </row>
    <row r="34" spans="1:8">
      <c r="A34" s="28" t="s">
        <v>51</v>
      </c>
      <c r="B34" s="16">
        <v>220.5</v>
      </c>
      <c r="C34" s="17">
        <v>43177</v>
      </c>
      <c r="D34" s="17">
        <v>43153</v>
      </c>
      <c r="E34" s="17"/>
      <c r="F34" s="17"/>
      <c r="G34" s="1">
        <f t="shared" si="0"/>
        <v>-24</v>
      </c>
      <c r="H34" s="16">
        <f t="shared" si="1"/>
        <v>-5292</v>
      </c>
    </row>
    <row r="35" spans="1:8">
      <c r="A35" s="28" t="s">
        <v>51</v>
      </c>
      <c r="B35" s="16">
        <v>24.5</v>
      </c>
      <c r="C35" s="17">
        <v>43177</v>
      </c>
      <c r="D35" s="17">
        <v>43153</v>
      </c>
      <c r="E35" s="17"/>
      <c r="F35" s="17"/>
      <c r="G35" s="1">
        <f t="shared" si="0"/>
        <v>-24</v>
      </c>
      <c r="H35" s="16">
        <f t="shared" si="1"/>
        <v>-588</v>
      </c>
    </row>
    <row r="36" spans="1:8">
      <c r="A36" s="28" t="s">
        <v>52</v>
      </c>
      <c r="B36" s="16">
        <v>235</v>
      </c>
      <c r="C36" s="17">
        <v>43177</v>
      </c>
      <c r="D36" s="17">
        <v>43153</v>
      </c>
      <c r="E36" s="17"/>
      <c r="F36" s="17"/>
      <c r="G36" s="1">
        <f t="shared" si="0"/>
        <v>-24</v>
      </c>
      <c r="H36" s="16">
        <f t="shared" si="1"/>
        <v>-5640</v>
      </c>
    </row>
    <row r="37" spans="1:8">
      <c r="A37" s="28" t="s">
        <v>53</v>
      </c>
      <c r="B37" s="16">
        <v>325</v>
      </c>
      <c r="C37" s="17">
        <v>43177</v>
      </c>
      <c r="D37" s="17">
        <v>43153</v>
      </c>
      <c r="E37" s="17"/>
      <c r="F37" s="17"/>
      <c r="G37" s="1">
        <f t="shared" si="0"/>
        <v>-24</v>
      </c>
      <c r="H37" s="16">
        <f t="shared" si="1"/>
        <v>-7800</v>
      </c>
    </row>
    <row r="38" spans="1:8">
      <c r="A38" s="28" t="s">
        <v>54</v>
      </c>
      <c r="B38" s="16">
        <v>413</v>
      </c>
      <c r="C38" s="17">
        <v>43177</v>
      </c>
      <c r="D38" s="17">
        <v>43153</v>
      </c>
      <c r="E38" s="17"/>
      <c r="F38" s="17"/>
      <c r="G38" s="1">
        <f t="shared" si="0"/>
        <v>-24</v>
      </c>
      <c r="H38" s="16">
        <f t="shared" si="1"/>
        <v>-9912</v>
      </c>
    </row>
    <row r="39" spans="1:8">
      <c r="A39" s="28" t="s">
        <v>55</v>
      </c>
      <c r="B39" s="16">
        <v>1284</v>
      </c>
      <c r="C39" s="17">
        <v>43181</v>
      </c>
      <c r="D39" s="17">
        <v>43153</v>
      </c>
      <c r="E39" s="17"/>
      <c r="F39" s="17"/>
      <c r="G39" s="1">
        <f t="shared" si="0"/>
        <v>-28</v>
      </c>
      <c r="H39" s="16">
        <f t="shared" si="1"/>
        <v>-35952</v>
      </c>
    </row>
    <row r="40" spans="1:8">
      <c r="A40" s="28" t="s">
        <v>56</v>
      </c>
      <c r="B40" s="16">
        <v>260</v>
      </c>
      <c r="C40" s="17">
        <v>43182</v>
      </c>
      <c r="D40" s="17">
        <v>43153</v>
      </c>
      <c r="E40" s="17"/>
      <c r="F40" s="17"/>
      <c r="G40" s="1">
        <f t="shared" si="0"/>
        <v>-29</v>
      </c>
      <c r="H40" s="16">
        <f t="shared" si="1"/>
        <v>-7540</v>
      </c>
    </row>
    <row r="41" spans="1:8">
      <c r="A41" s="28" t="s">
        <v>57</v>
      </c>
      <c r="B41" s="16">
        <v>90</v>
      </c>
      <c r="C41" s="17">
        <v>43182</v>
      </c>
      <c r="D41" s="17">
        <v>43153</v>
      </c>
      <c r="E41" s="17"/>
      <c r="F41" s="17"/>
      <c r="G41" s="1">
        <f t="shared" si="0"/>
        <v>-29</v>
      </c>
      <c r="H41" s="16">
        <f t="shared" si="1"/>
        <v>-2610</v>
      </c>
    </row>
    <row r="42" spans="1:8">
      <c r="A42" s="28" t="s">
        <v>58</v>
      </c>
      <c r="B42" s="16">
        <v>836.57</v>
      </c>
      <c r="C42" s="17">
        <v>43183</v>
      </c>
      <c r="D42" s="17">
        <v>43153</v>
      </c>
      <c r="E42" s="17"/>
      <c r="F42" s="17"/>
      <c r="G42" s="1">
        <f t="shared" si="0"/>
        <v>-30</v>
      </c>
      <c r="H42" s="16">
        <f t="shared" si="1"/>
        <v>-25097.100000000002</v>
      </c>
    </row>
    <row r="43" spans="1:8">
      <c r="A43" s="28" t="s">
        <v>59</v>
      </c>
      <c r="B43" s="16">
        <v>5040</v>
      </c>
      <c r="C43" s="17">
        <v>43183</v>
      </c>
      <c r="D43" s="17">
        <v>43153</v>
      </c>
      <c r="E43" s="17"/>
      <c r="F43" s="17"/>
      <c r="G43" s="1">
        <f t="shared" si="0"/>
        <v>-30</v>
      </c>
      <c r="H43" s="16">
        <f t="shared" si="1"/>
        <v>-151200</v>
      </c>
    </row>
    <row r="44" spans="1:8">
      <c r="A44" s="28" t="s">
        <v>60</v>
      </c>
      <c r="B44" s="16">
        <v>4000</v>
      </c>
      <c r="C44" s="17">
        <v>43176</v>
      </c>
      <c r="D44" s="17">
        <v>43154</v>
      </c>
      <c r="E44" s="17"/>
      <c r="F44" s="17"/>
      <c r="G44" s="1">
        <f t="shared" si="0"/>
        <v>-22</v>
      </c>
      <c r="H44" s="16">
        <f t="shared" si="1"/>
        <v>-88000</v>
      </c>
    </row>
    <row r="45" spans="1:8">
      <c r="A45" s="28" t="s">
        <v>61</v>
      </c>
      <c r="B45" s="16">
        <v>300</v>
      </c>
      <c r="C45" s="17">
        <v>43187</v>
      </c>
      <c r="D45" s="17">
        <v>43164</v>
      </c>
      <c r="E45" s="17"/>
      <c r="F45" s="17"/>
      <c r="G45" s="1">
        <f t="shared" si="0"/>
        <v>-23</v>
      </c>
      <c r="H45" s="16">
        <f t="shared" si="1"/>
        <v>-6900</v>
      </c>
    </row>
    <row r="46" spans="1:8">
      <c r="A46" s="28" t="s">
        <v>62</v>
      </c>
      <c r="B46" s="16">
        <v>1176</v>
      </c>
      <c r="C46" s="17">
        <v>43187</v>
      </c>
      <c r="D46" s="17">
        <v>43164</v>
      </c>
      <c r="E46" s="17"/>
      <c r="F46" s="17"/>
      <c r="G46" s="1">
        <f t="shared" si="0"/>
        <v>-23</v>
      </c>
      <c r="H46" s="16">
        <f t="shared" si="1"/>
        <v>-27048</v>
      </c>
    </row>
    <row r="47" spans="1:8">
      <c r="A47" s="28" t="s">
        <v>63</v>
      </c>
      <c r="B47" s="16">
        <v>50.67</v>
      </c>
      <c r="C47" s="17">
        <v>43187</v>
      </c>
      <c r="D47" s="17">
        <v>43164</v>
      </c>
      <c r="E47" s="17"/>
      <c r="F47" s="17"/>
      <c r="G47" s="1">
        <f t="shared" si="0"/>
        <v>-23</v>
      </c>
      <c r="H47" s="16">
        <f t="shared" si="1"/>
        <v>-1165.4100000000001</v>
      </c>
    </row>
    <row r="48" spans="1:8">
      <c r="A48" s="28" t="s">
        <v>64</v>
      </c>
      <c r="B48" s="16">
        <v>540.16999999999996</v>
      </c>
      <c r="C48" s="17">
        <v>43187</v>
      </c>
      <c r="D48" s="17">
        <v>43164</v>
      </c>
      <c r="E48" s="17"/>
      <c r="F48" s="17"/>
      <c r="G48" s="1">
        <f t="shared" si="0"/>
        <v>-23</v>
      </c>
      <c r="H48" s="16">
        <f t="shared" si="1"/>
        <v>-12423.91</v>
      </c>
    </row>
    <row r="49" spans="1:8">
      <c r="A49" s="28" t="s">
        <v>65</v>
      </c>
      <c r="B49" s="16">
        <v>3522.9</v>
      </c>
      <c r="C49" s="17">
        <v>43187</v>
      </c>
      <c r="D49" s="17">
        <v>43164</v>
      </c>
      <c r="E49" s="17"/>
      <c r="F49" s="17"/>
      <c r="G49" s="1">
        <f t="shared" si="0"/>
        <v>-23</v>
      </c>
      <c r="H49" s="16">
        <f t="shared" si="1"/>
        <v>-81026.7</v>
      </c>
    </row>
    <row r="50" spans="1:8">
      <c r="A50" s="28" t="s">
        <v>66</v>
      </c>
      <c r="B50" s="16">
        <v>4070</v>
      </c>
      <c r="C50" s="17">
        <v>43187</v>
      </c>
      <c r="D50" s="17">
        <v>43164</v>
      </c>
      <c r="E50" s="17"/>
      <c r="F50" s="17"/>
      <c r="G50" s="1">
        <f t="shared" si="0"/>
        <v>-23</v>
      </c>
      <c r="H50" s="16">
        <f t="shared" si="1"/>
        <v>-93610</v>
      </c>
    </row>
    <row r="51" spans="1:8">
      <c r="A51" s="28" t="s">
        <v>67</v>
      </c>
      <c r="B51" s="16">
        <v>1389.6</v>
      </c>
      <c r="C51" s="17">
        <v>43187</v>
      </c>
      <c r="D51" s="17">
        <v>43164</v>
      </c>
      <c r="E51" s="17"/>
      <c r="F51" s="17"/>
      <c r="G51" s="1">
        <f t="shared" si="0"/>
        <v>-23</v>
      </c>
      <c r="H51" s="16">
        <f t="shared" si="1"/>
        <v>-31960.799999999999</v>
      </c>
    </row>
    <row r="52" spans="1:8">
      <c r="A52" s="28" t="s">
        <v>68</v>
      </c>
      <c r="B52" s="16">
        <v>79.94</v>
      </c>
      <c r="C52" s="17">
        <v>43187</v>
      </c>
      <c r="D52" s="17">
        <v>43164</v>
      </c>
      <c r="E52" s="17"/>
      <c r="F52" s="17"/>
      <c r="G52" s="1">
        <f t="shared" si="0"/>
        <v>-23</v>
      </c>
      <c r="H52" s="16">
        <f t="shared" si="1"/>
        <v>-1838.62</v>
      </c>
    </row>
    <row r="53" spans="1:8">
      <c r="A53" s="28" t="s">
        <v>69</v>
      </c>
      <c r="B53" s="16">
        <v>426.36</v>
      </c>
      <c r="C53" s="17">
        <v>43192</v>
      </c>
      <c r="D53" s="17">
        <v>43164</v>
      </c>
      <c r="E53" s="17"/>
      <c r="F53" s="17"/>
      <c r="G53" s="1">
        <f t="shared" si="0"/>
        <v>-28</v>
      </c>
      <c r="H53" s="16">
        <f t="shared" si="1"/>
        <v>-11938.08</v>
      </c>
    </row>
    <row r="54" spans="1:8">
      <c r="A54" s="28" t="s">
        <v>70</v>
      </c>
      <c r="B54" s="16">
        <v>258.2</v>
      </c>
      <c r="C54" s="17">
        <v>43192</v>
      </c>
      <c r="D54" s="17">
        <v>43164</v>
      </c>
      <c r="E54" s="17"/>
      <c r="F54" s="17"/>
      <c r="G54" s="1">
        <f t="shared" si="0"/>
        <v>-28</v>
      </c>
      <c r="H54" s="16">
        <f t="shared" si="1"/>
        <v>-7229.5999999999995</v>
      </c>
    </row>
    <row r="55" spans="1:8">
      <c r="A55" s="28" t="s">
        <v>71</v>
      </c>
      <c r="B55" s="16">
        <v>140</v>
      </c>
      <c r="C55" s="17">
        <v>43192</v>
      </c>
      <c r="D55" s="17">
        <v>43164</v>
      </c>
      <c r="E55" s="17"/>
      <c r="F55" s="17"/>
      <c r="G55" s="1">
        <f t="shared" si="0"/>
        <v>-28</v>
      </c>
      <c r="H55" s="16">
        <f t="shared" si="1"/>
        <v>-3920</v>
      </c>
    </row>
    <row r="56" spans="1:8">
      <c r="A56" s="28" t="s">
        <v>72</v>
      </c>
      <c r="B56" s="16">
        <v>334.45</v>
      </c>
      <c r="C56" s="17">
        <v>43192</v>
      </c>
      <c r="D56" s="17">
        <v>43164</v>
      </c>
      <c r="E56" s="17"/>
      <c r="F56" s="17"/>
      <c r="G56" s="1">
        <f t="shared" si="0"/>
        <v>-28</v>
      </c>
      <c r="H56" s="16">
        <f t="shared" si="1"/>
        <v>-9364.6</v>
      </c>
    </row>
    <row r="57" spans="1:8">
      <c r="A57" s="28" t="s">
        <v>73</v>
      </c>
      <c r="B57" s="16">
        <v>174.17</v>
      </c>
      <c r="C57" s="17">
        <v>43197</v>
      </c>
      <c r="D57" s="17">
        <v>43172</v>
      </c>
      <c r="E57" s="17"/>
      <c r="F57" s="17"/>
      <c r="G57" s="1">
        <f t="shared" si="0"/>
        <v>-25</v>
      </c>
      <c r="H57" s="16">
        <f t="shared" si="1"/>
        <v>-4354.25</v>
      </c>
    </row>
    <row r="58" spans="1:8">
      <c r="A58" s="28" t="s">
        <v>74</v>
      </c>
      <c r="B58" s="16">
        <v>210</v>
      </c>
      <c r="C58" s="17">
        <v>43197</v>
      </c>
      <c r="D58" s="17">
        <v>43172</v>
      </c>
      <c r="E58" s="17"/>
      <c r="F58" s="17"/>
      <c r="G58" s="1">
        <f t="shared" si="0"/>
        <v>-25</v>
      </c>
      <c r="H58" s="16">
        <f t="shared" si="1"/>
        <v>-5250</v>
      </c>
    </row>
    <row r="59" spans="1:8">
      <c r="A59" s="28" t="s">
        <v>75</v>
      </c>
      <c r="B59" s="16">
        <v>598</v>
      </c>
      <c r="C59" s="17">
        <v>43197</v>
      </c>
      <c r="D59" s="17">
        <v>43172</v>
      </c>
      <c r="E59" s="17"/>
      <c r="F59" s="17"/>
      <c r="G59" s="1">
        <f t="shared" si="0"/>
        <v>-25</v>
      </c>
      <c r="H59" s="16">
        <f t="shared" si="1"/>
        <v>-14950</v>
      </c>
    </row>
    <row r="60" spans="1:8">
      <c r="A60" s="28" t="s">
        <v>76</v>
      </c>
      <c r="B60" s="16">
        <v>245</v>
      </c>
      <c r="C60" s="17">
        <v>43211</v>
      </c>
      <c r="D60" s="17">
        <v>43182</v>
      </c>
      <c r="E60" s="17"/>
      <c r="F60" s="17"/>
      <c r="G60" s="1">
        <f t="shared" si="0"/>
        <v>-29</v>
      </c>
      <c r="H60" s="16">
        <f t="shared" si="1"/>
        <v>-7105</v>
      </c>
    </row>
    <row r="61" spans="1:8">
      <c r="A61" s="28" t="s">
        <v>77</v>
      </c>
      <c r="B61" s="16">
        <v>900</v>
      </c>
      <c r="C61" s="17">
        <v>43211</v>
      </c>
      <c r="D61" s="17">
        <v>43182</v>
      </c>
      <c r="E61" s="17"/>
      <c r="F61" s="17"/>
      <c r="G61" s="1">
        <f t="shared" si="0"/>
        <v>-29</v>
      </c>
      <c r="H61" s="16">
        <f t="shared" si="1"/>
        <v>-26100</v>
      </c>
    </row>
    <row r="62" spans="1:8">
      <c r="A62" s="28" t="s">
        <v>78</v>
      </c>
      <c r="B62" s="16">
        <v>378.11</v>
      </c>
      <c r="C62" s="17">
        <v>43211</v>
      </c>
      <c r="D62" s="17">
        <v>43182</v>
      </c>
      <c r="E62" s="17"/>
      <c r="F62" s="17"/>
      <c r="G62" s="1">
        <f t="shared" si="0"/>
        <v>-29</v>
      </c>
      <c r="H62" s="16">
        <f t="shared" si="1"/>
        <v>-10965.19</v>
      </c>
    </row>
    <row r="63" spans="1:8">
      <c r="A63" s="28" t="s">
        <v>79</v>
      </c>
      <c r="B63" s="16">
        <v>1181.82</v>
      </c>
      <c r="C63" s="17">
        <v>43212</v>
      </c>
      <c r="D63" s="17">
        <v>43187</v>
      </c>
      <c r="E63" s="17"/>
      <c r="F63" s="17"/>
      <c r="G63" s="1">
        <f t="shared" si="0"/>
        <v>-25</v>
      </c>
      <c r="H63" s="16">
        <f t="shared" si="1"/>
        <v>-29545.5</v>
      </c>
    </row>
    <row r="64" spans="1:8">
      <c r="A64" s="28" t="s">
        <v>80</v>
      </c>
      <c r="B64" s="16">
        <v>534.54999999999995</v>
      </c>
      <c r="C64" s="17">
        <v>43212</v>
      </c>
      <c r="D64" s="17">
        <v>43187</v>
      </c>
      <c r="E64" s="17"/>
      <c r="F64" s="17"/>
      <c r="G64" s="1">
        <f t="shared" si="0"/>
        <v>-25</v>
      </c>
      <c r="H64" s="16">
        <f t="shared" si="1"/>
        <v>-13363.749999999998</v>
      </c>
    </row>
    <row r="65" spans="1:8">
      <c r="A65" s="28" t="s">
        <v>81</v>
      </c>
      <c r="B65" s="16">
        <v>3568.8</v>
      </c>
      <c r="C65" s="17">
        <v>43212</v>
      </c>
      <c r="D65" s="17">
        <v>43187</v>
      </c>
      <c r="E65" s="17"/>
      <c r="F65" s="17"/>
      <c r="G65" s="1">
        <f t="shared" si="0"/>
        <v>-25</v>
      </c>
      <c r="H65" s="16">
        <f t="shared" si="1"/>
        <v>-89220</v>
      </c>
    </row>
    <row r="66" spans="1:8">
      <c r="A66" s="28" t="s">
        <v>82</v>
      </c>
      <c r="B66" s="16">
        <v>46613.75</v>
      </c>
      <c r="C66" s="17">
        <v>43212</v>
      </c>
      <c r="D66" s="17">
        <v>43187</v>
      </c>
      <c r="E66" s="17"/>
      <c r="F66" s="17"/>
      <c r="G66" s="1">
        <f t="shared" si="0"/>
        <v>-25</v>
      </c>
      <c r="H66" s="16">
        <f t="shared" si="1"/>
        <v>-1165343.75</v>
      </c>
    </row>
    <row r="67" spans="1:8">
      <c r="A67" s="28" t="s">
        <v>83</v>
      </c>
      <c r="B67" s="16">
        <v>43937.5</v>
      </c>
      <c r="C67" s="17">
        <v>43212</v>
      </c>
      <c r="D67" s="17">
        <v>43187</v>
      </c>
      <c r="E67" s="17"/>
      <c r="F67" s="17"/>
      <c r="G67" s="1">
        <f t="shared" si="0"/>
        <v>-25</v>
      </c>
      <c r="H67" s="16">
        <f t="shared" si="1"/>
        <v>-1098437.5</v>
      </c>
    </row>
    <row r="68" spans="1:8">
      <c r="A68" s="28" t="s">
        <v>84</v>
      </c>
      <c r="B68" s="16">
        <v>115</v>
      </c>
      <c r="C68" s="17">
        <v>43215</v>
      </c>
      <c r="D68" s="17">
        <v>43187</v>
      </c>
      <c r="E68" s="17"/>
      <c r="F68" s="17"/>
      <c r="G68" s="1">
        <f t="shared" si="0"/>
        <v>-28</v>
      </c>
      <c r="H68" s="16">
        <f t="shared" si="1"/>
        <v>-3220</v>
      </c>
    </row>
    <row r="69" spans="1:8">
      <c r="A69" s="28" t="s">
        <v>85</v>
      </c>
      <c r="B69" s="16">
        <v>285</v>
      </c>
      <c r="C69" s="17">
        <v>43216</v>
      </c>
      <c r="D69" s="17">
        <v>43187</v>
      </c>
      <c r="E69" s="17"/>
      <c r="F69" s="17"/>
      <c r="G69" s="1">
        <f t="shared" ref="G69:G132" si="2">D69-C69-(F69-E69)</f>
        <v>-29</v>
      </c>
      <c r="H69" s="16">
        <f t="shared" ref="H69:H132" si="3">B69*G69</f>
        <v>-8265</v>
      </c>
    </row>
    <row r="70" spans="1:8">
      <c r="A70" s="28" t="s">
        <v>86</v>
      </c>
      <c r="B70" s="16">
        <v>6946.8</v>
      </c>
      <c r="C70" s="17">
        <v>43216</v>
      </c>
      <c r="D70" s="17">
        <v>43187</v>
      </c>
      <c r="E70" s="17"/>
      <c r="F70" s="17"/>
      <c r="G70" s="1">
        <f t="shared" si="2"/>
        <v>-29</v>
      </c>
      <c r="H70" s="16">
        <f t="shared" si="3"/>
        <v>-201457.2</v>
      </c>
    </row>
    <row r="71" spans="1:8">
      <c r="A71" s="28" t="s">
        <v>87</v>
      </c>
      <c r="B71" s="16">
        <v>9725.5</v>
      </c>
      <c r="C71" s="17">
        <v>43216</v>
      </c>
      <c r="D71" s="17">
        <v>43187</v>
      </c>
      <c r="E71" s="17"/>
      <c r="F71" s="17"/>
      <c r="G71" s="1">
        <f t="shared" si="2"/>
        <v>-29</v>
      </c>
      <c r="H71" s="16">
        <f t="shared" si="3"/>
        <v>-282039.5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60937.099999999977</v>
      </c>
      <c r="C1">
        <f>COUNTA(A4:A203)</f>
        <v>84</v>
      </c>
      <c r="G1" s="20">
        <f>IF(B1&lt;&gt;0,H1/B1,0)</f>
        <v>-24.222852416672279</v>
      </c>
      <c r="H1" s="19">
        <f>SUM(H4:H195)</f>
        <v>-1476070.3799999997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88</v>
      </c>
      <c r="B4" s="16">
        <v>47.16</v>
      </c>
      <c r="C4" s="17">
        <v>43212</v>
      </c>
      <c r="D4" s="17">
        <v>43206</v>
      </c>
      <c r="E4" s="17"/>
      <c r="F4" s="17"/>
      <c r="G4" s="1">
        <f>D4-C4-(F4-E4)</f>
        <v>-6</v>
      </c>
      <c r="H4" s="16">
        <f>B4*G4</f>
        <v>-282.95999999999998</v>
      </c>
    </row>
    <row r="5" spans="1:8">
      <c r="A5" s="28" t="s">
        <v>89</v>
      </c>
      <c r="B5" s="16">
        <v>50</v>
      </c>
      <c r="C5" s="17">
        <v>43226</v>
      </c>
      <c r="D5" s="17">
        <v>43206</v>
      </c>
      <c r="E5" s="17"/>
      <c r="F5" s="17"/>
      <c r="G5" s="1">
        <f t="shared" ref="G5:G68" si="0">D5-C5-(F5-E5)</f>
        <v>-20</v>
      </c>
      <c r="H5" s="16">
        <f t="shared" ref="H5:H68" si="1">B5*G5</f>
        <v>-1000</v>
      </c>
    </row>
    <row r="6" spans="1:8">
      <c r="A6" s="28" t="s">
        <v>90</v>
      </c>
      <c r="B6" s="16">
        <v>650</v>
      </c>
      <c r="C6" s="17">
        <v>43226</v>
      </c>
      <c r="D6" s="17">
        <v>43206</v>
      </c>
      <c r="E6" s="17"/>
      <c r="F6" s="17"/>
      <c r="G6" s="1">
        <f t="shared" si="0"/>
        <v>-20</v>
      </c>
      <c r="H6" s="16">
        <f t="shared" si="1"/>
        <v>-13000</v>
      </c>
    </row>
    <row r="7" spans="1:8">
      <c r="A7" s="28" t="s">
        <v>91</v>
      </c>
      <c r="B7" s="16">
        <v>4640</v>
      </c>
      <c r="C7" s="17">
        <v>43226</v>
      </c>
      <c r="D7" s="17">
        <v>43206</v>
      </c>
      <c r="E7" s="17"/>
      <c r="F7" s="17"/>
      <c r="G7" s="1">
        <f t="shared" si="0"/>
        <v>-20</v>
      </c>
      <c r="H7" s="16">
        <f t="shared" si="1"/>
        <v>-92800</v>
      </c>
    </row>
    <row r="8" spans="1:8">
      <c r="A8" s="28" t="s">
        <v>92</v>
      </c>
      <c r="B8" s="16">
        <v>4225</v>
      </c>
      <c r="C8" s="17">
        <v>43226</v>
      </c>
      <c r="D8" s="17">
        <v>43206</v>
      </c>
      <c r="E8" s="17"/>
      <c r="F8" s="17"/>
      <c r="G8" s="1">
        <f t="shared" si="0"/>
        <v>-20</v>
      </c>
      <c r="H8" s="16">
        <f t="shared" si="1"/>
        <v>-84500</v>
      </c>
    </row>
    <row r="9" spans="1:8">
      <c r="A9" s="28" t="s">
        <v>93</v>
      </c>
      <c r="B9" s="16">
        <v>160</v>
      </c>
      <c r="C9" s="17">
        <v>43227</v>
      </c>
      <c r="D9" s="17">
        <v>43206</v>
      </c>
      <c r="E9" s="17"/>
      <c r="F9" s="17"/>
      <c r="G9" s="1">
        <f t="shared" si="0"/>
        <v>-21</v>
      </c>
      <c r="H9" s="16">
        <f t="shared" si="1"/>
        <v>-3360</v>
      </c>
    </row>
    <row r="10" spans="1:8">
      <c r="A10" s="28" t="s">
        <v>94</v>
      </c>
      <c r="B10" s="16">
        <v>614</v>
      </c>
      <c r="C10" s="17">
        <v>43227</v>
      </c>
      <c r="D10" s="17">
        <v>43206</v>
      </c>
      <c r="E10" s="17"/>
      <c r="F10" s="17"/>
      <c r="G10" s="1">
        <f t="shared" si="0"/>
        <v>-21</v>
      </c>
      <c r="H10" s="16">
        <f t="shared" si="1"/>
        <v>-12894</v>
      </c>
    </row>
    <row r="11" spans="1:8">
      <c r="A11" s="28" t="s">
        <v>95</v>
      </c>
      <c r="B11" s="16">
        <v>655.74</v>
      </c>
      <c r="C11" s="17">
        <v>43231</v>
      </c>
      <c r="D11" s="17">
        <v>43206</v>
      </c>
      <c r="E11" s="17"/>
      <c r="F11" s="17"/>
      <c r="G11" s="1">
        <f t="shared" si="0"/>
        <v>-25</v>
      </c>
      <c r="H11" s="16">
        <f t="shared" si="1"/>
        <v>-16393.5</v>
      </c>
    </row>
    <row r="12" spans="1:8">
      <c r="A12" s="28" t="s">
        <v>96</v>
      </c>
      <c r="B12" s="16">
        <v>567</v>
      </c>
      <c r="C12" s="17">
        <v>43231</v>
      </c>
      <c r="D12" s="17">
        <v>43206</v>
      </c>
      <c r="E12" s="17"/>
      <c r="F12" s="17"/>
      <c r="G12" s="1">
        <f t="shared" si="0"/>
        <v>-25</v>
      </c>
      <c r="H12" s="16">
        <f t="shared" si="1"/>
        <v>-14175</v>
      </c>
    </row>
    <row r="13" spans="1:8">
      <c r="A13" s="28" t="s">
        <v>97</v>
      </c>
      <c r="B13" s="16">
        <v>700</v>
      </c>
      <c r="C13" s="17">
        <v>43231</v>
      </c>
      <c r="D13" s="17">
        <v>43206</v>
      </c>
      <c r="E13" s="17"/>
      <c r="F13" s="17"/>
      <c r="G13" s="1">
        <f t="shared" si="0"/>
        <v>-25</v>
      </c>
      <c r="H13" s="16">
        <f t="shared" si="1"/>
        <v>-17500</v>
      </c>
    </row>
    <row r="14" spans="1:8">
      <c r="A14" s="28" t="s">
        <v>98</v>
      </c>
      <c r="B14" s="16">
        <v>520</v>
      </c>
      <c r="C14" s="17">
        <v>43231</v>
      </c>
      <c r="D14" s="17">
        <v>43206</v>
      </c>
      <c r="E14" s="17"/>
      <c r="F14" s="17"/>
      <c r="G14" s="1">
        <f t="shared" si="0"/>
        <v>-25</v>
      </c>
      <c r="H14" s="16">
        <f t="shared" si="1"/>
        <v>-13000</v>
      </c>
    </row>
    <row r="15" spans="1:8">
      <c r="A15" s="28" t="s">
        <v>99</v>
      </c>
      <c r="B15" s="16">
        <v>283.64</v>
      </c>
      <c r="C15" s="17">
        <v>43232</v>
      </c>
      <c r="D15" s="17">
        <v>43206</v>
      </c>
      <c r="E15" s="17"/>
      <c r="F15" s="17"/>
      <c r="G15" s="1">
        <f t="shared" si="0"/>
        <v>-26</v>
      </c>
      <c r="H15" s="16">
        <f t="shared" si="1"/>
        <v>-7374.6399999999994</v>
      </c>
    </row>
    <row r="16" spans="1:8">
      <c r="A16" s="28" t="s">
        <v>100</v>
      </c>
      <c r="B16" s="16">
        <v>18.579999999999998</v>
      </c>
      <c r="C16" s="17">
        <v>43232</v>
      </c>
      <c r="D16" s="17">
        <v>43206</v>
      </c>
      <c r="E16" s="17"/>
      <c r="F16" s="17"/>
      <c r="G16" s="1">
        <f t="shared" si="0"/>
        <v>-26</v>
      </c>
      <c r="H16" s="16">
        <f t="shared" si="1"/>
        <v>-483.07999999999993</v>
      </c>
    </row>
    <row r="17" spans="1:8">
      <c r="A17" s="28" t="s">
        <v>101</v>
      </c>
      <c r="B17" s="16">
        <v>6826</v>
      </c>
      <c r="C17" s="17">
        <v>43234</v>
      </c>
      <c r="D17" s="17">
        <v>43206</v>
      </c>
      <c r="E17" s="17"/>
      <c r="F17" s="17"/>
      <c r="G17" s="1">
        <f t="shared" si="0"/>
        <v>-28</v>
      </c>
      <c r="H17" s="16">
        <f t="shared" si="1"/>
        <v>-191128</v>
      </c>
    </row>
    <row r="18" spans="1:8">
      <c r="A18" s="28" t="s">
        <v>102</v>
      </c>
      <c r="B18" s="16">
        <v>300</v>
      </c>
      <c r="C18" s="17">
        <v>43234</v>
      </c>
      <c r="D18" s="17">
        <v>43206</v>
      </c>
      <c r="E18" s="17"/>
      <c r="F18" s="17"/>
      <c r="G18" s="1">
        <f t="shared" si="0"/>
        <v>-28</v>
      </c>
      <c r="H18" s="16">
        <f t="shared" si="1"/>
        <v>-8400</v>
      </c>
    </row>
    <row r="19" spans="1:8">
      <c r="A19" s="28" t="s">
        <v>103</v>
      </c>
      <c r="B19" s="16">
        <v>315</v>
      </c>
      <c r="C19" s="17">
        <v>43234</v>
      </c>
      <c r="D19" s="17">
        <v>43206</v>
      </c>
      <c r="E19" s="17"/>
      <c r="F19" s="17"/>
      <c r="G19" s="1">
        <f t="shared" si="0"/>
        <v>-28</v>
      </c>
      <c r="H19" s="16">
        <f t="shared" si="1"/>
        <v>-8820</v>
      </c>
    </row>
    <row r="20" spans="1:8">
      <c r="A20" s="28" t="s">
        <v>104</v>
      </c>
      <c r="B20" s="16">
        <v>183</v>
      </c>
      <c r="C20" s="17">
        <v>43234</v>
      </c>
      <c r="D20" s="17">
        <v>43206</v>
      </c>
      <c r="E20" s="17"/>
      <c r="F20" s="17"/>
      <c r="G20" s="1">
        <f t="shared" si="0"/>
        <v>-28</v>
      </c>
      <c r="H20" s="16">
        <f t="shared" si="1"/>
        <v>-5124</v>
      </c>
    </row>
    <row r="21" spans="1:8">
      <c r="A21" s="28" t="s">
        <v>105</v>
      </c>
      <c r="B21" s="16">
        <v>4760</v>
      </c>
      <c r="C21" s="17">
        <v>43234</v>
      </c>
      <c r="D21" s="17">
        <v>43206</v>
      </c>
      <c r="E21" s="17"/>
      <c r="F21" s="17"/>
      <c r="G21" s="1">
        <f t="shared" si="0"/>
        <v>-28</v>
      </c>
      <c r="H21" s="16">
        <f t="shared" si="1"/>
        <v>-133280</v>
      </c>
    </row>
    <row r="22" spans="1:8">
      <c r="A22" s="28" t="s">
        <v>106</v>
      </c>
      <c r="B22" s="16">
        <v>378</v>
      </c>
      <c r="C22" s="17">
        <v>43234</v>
      </c>
      <c r="D22" s="17">
        <v>43206</v>
      </c>
      <c r="E22" s="17"/>
      <c r="F22" s="17"/>
      <c r="G22" s="1">
        <f t="shared" si="0"/>
        <v>-28</v>
      </c>
      <c r="H22" s="16">
        <f t="shared" si="1"/>
        <v>-10584</v>
      </c>
    </row>
    <row r="23" spans="1:8">
      <c r="A23" s="28" t="s">
        <v>107</v>
      </c>
      <c r="B23" s="16">
        <v>992.73</v>
      </c>
      <c r="C23" s="17">
        <v>43236</v>
      </c>
      <c r="D23" s="17">
        <v>43206</v>
      </c>
      <c r="E23" s="17"/>
      <c r="F23" s="17"/>
      <c r="G23" s="1">
        <f t="shared" si="0"/>
        <v>-30</v>
      </c>
      <c r="H23" s="16">
        <f t="shared" si="1"/>
        <v>-29781.9</v>
      </c>
    </row>
    <row r="24" spans="1:8">
      <c r="A24" s="28" t="s">
        <v>108</v>
      </c>
      <c r="B24" s="16">
        <v>176.23</v>
      </c>
      <c r="C24" s="17">
        <v>43234</v>
      </c>
      <c r="D24" s="17">
        <v>43213</v>
      </c>
      <c r="E24" s="17"/>
      <c r="F24" s="17"/>
      <c r="G24" s="1">
        <f t="shared" si="0"/>
        <v>-21</v>
      </c>
      <c r="H24" s="16">
        <f t="shared" si="1"/>
        <v>-3700.83</v>
      </c>
    </row>
    <row r="25" spans="1:8">
      <c r="A25" s="28" t="s">
        <v>109</v>
      </c>
      <c r="B25" s="16">
        <v>21.82</v>
      </c>
      <c r="C25" s="17">
        <v>43238</v>
      </c>
      <c r="D25" s="17">
        <v>43213</v>
      </c>
      <c r="E25" s="17"/>
      <c r="F25" s="17"/>
      <c r="G25" s="1">
        <f t="shared" si="0"/>
        <v>-25</v>
      </c>
      <c r="H25" s="16">
        <f t="shared" si="1"/>
        <v>-545.5</v>
      </c>
    </row>
    <row r="26" spans="1:8">
      <c r="A26" s="28" t="s">
        <v>110</v>
      </c>
      <c r="B26" s="16">
        <v>237.5</v>
      </c>
      <c r="C26" s="17">
        <v>43238</v>
      </c>
      <c r="D26" s="17">
        <v>43213</v>
      </c>
      <c r="E26" s="17"/>
      <c r="F26" s="17"/>
      <c r="G26" s="1">
        <f t="shared" si="0"/>
        <v>-25</v>
      </c>
      <c r="H26" s="16">
        <f t="shared" si="1"/>
        <v>-5937.5</v>
      </c>
    </row>
    <row r="27" spans="1:8">
      <c r="A27" s="28" t="s">
        <v>111</v>
      </c>
      <c r="B27" s="16">
        <v>4620</v>
      </c>
      <c r="C27" s="17">
        <v>43241</v>
      </c>
      <c r="D27" s="17">
        <v>43213</v>
      </c>
      <c r="E27" s="17"/>
      <c r="F27" s="17"/>
      <c r="G27" s="1">
        <f t="shared" si="0"/>
        <v>-28</v>
      </c>
      <c r="H27" s="16">
        <f t="shared" si="1"/>
        <v>-129360</v>
      </c>
    </row>
    <row r="28" spans="1:8">
      <c r="A28" s="28" t="s">
        <v>112</v>
      </c>
      <c r="B28" s="16">
        <v>575</v>
      </c>
      <c r="C28" s="17">
        <v>43241</v>
      </c>
      <c r="D28" s="17">
        <v>43213</v>
      </c>
      <c r="E28" s="17"/>
      <c r="F28" s="17"/>
      <c r="G28" s="1">
        <f t="shared" si="0"/>
        <v>-28</v>
      </c>
      <c r="H28" s="16">
        <f t="shared" si="1"/>
        <v>-16100</v>
      </c>
    </row>
    <row r="29" spans="1:8">
      <c r="A29" s="28" t="s">
        <v>113</v>
      </c>
      <c r="B29" s="16">
        <v>250</v>
      </c>
      <c r="C29" s="17">
        <v>43241</v>
      </c>
      <c r="D29" s="17">
        <v>43213</v>
      </c>
      <c r="E29" s="17"/>
      <c r="F29" s="17"/>
      <c r="G29" s="1">
        <f t="shared" si="0"/>
        <v>-28</v>
      </c>
      <c r="H29" s="16">
        <f t="shared" si="1"/>
        <v>-7000</v>
      </c>
    </row>
    <row r="30" spans="1:8">
      <c r="A30" s="28" t="s">
        <v>114</v>
      </c>
      <c r="B30" s="16">
        <v>400</v>
      </c>
      <c r="C30" s="17">
        <v>43248</v>
      </c>
      <c r="D30" s="17">
        <v>43222</v>
      </c>
      <c r="E30" s="17"/>
      <c r="F30" s="17"/>
      <c r="G30" s="1">
        <f t="shared" si="0"/>
        <v>-26</v>
      </c>
      <c r="H30" s="16">
        <f t="shared" si="1"/>
        <v>-10400</v>
      </c>
    </row>
    <row r="31" spans="1:8">
      <c r="A31" s="28" t="s">
        <v>115</v>
      </c>
      <c r="B31" s="16">
        <v>490.91</v>
      </c>
      <c r="C31" s="17">
        <v>43248</v>
      </c>
      <c r="D31" s="17">
        <v>43222</v>
      </c>
      <c r="E31" s="17"/>
      <c r="F31" s="17"/>
      <c r="G31" s="1">
        <f t="shared" si="0"/>
        <v>-26</v>
      </c>
      <c r="H31" s="16">
        <f t="shared" si="1"/>
        <v>-12763.66</v>
      </c>
    </row>
    <row r="32" spans="1:8">
      <c r="A32" s="28" t="s">
        <v>116</v>
      </c>
      <c r="B32" s="16">
        <v>518</v>
      </c>
      <c r="C32" s="17">
        <v>43248</v>
      </c>
      <c r="D32" s="17">
        <v>43222</v>
      </c>
      <c r="E32" s="17"/>
      <c r="F32" s="17"/>
      <c r="G32" s="1">
        <f t="shared" si="0"/>
        <v>-26</v>
      </c>
      <c r="H32" s="16">
        <f t="shared" si="1"/>
        <v>-13468</v>
      </c>
    </row>
    <row r="33" spans="1:8">
      <c r="A33" s="28" t="s">
        <v>117</v>
      </c>
      <c r="B33" s="16">
        <v>554</v>
      </c>
      <c r="C33" s="17">
        <v>43248</v>
      </c>
      <c r="D33" s="17">
        <v>43222</v>
      </c>
      <c r="E33" s="17"/>
      <c r="F33" s="17"/>
      <c r="G33" s="1">
        <f t="shared" si="0"/>
        <v>-26</v>
      </c>
      <c r="H33" s="16">
        <f t="shared" si="1"/>
        <v>-14404</v>
      </c>
    </row>
    <row r="34" spans="1:8">
      <c r="A34" s="28" t="s">
        <v>118</v>
      </c>
      <c r="B34" s="16">
        <v>850</v>
      </c>
      <c r="C34" s="17">
        <v>43248</v>
      </c>
      <c r="D34" s="17">
        <v>43222</v>
      </c>
      <c r="E34" s="17"/>
      <c r="F34" s="17"/>
      <c r="G34" s="1">
        <f t="shared" si="0"/>
        <v>-26</v>
      </c>
      <c r="H34" s="16">
        <f t="shared" si="1"/>
        <v>-22100</v>
      </c>
    </row>
    <row r="35" spans="1:8">
      <c r="A35" s="28" t="s">
        <v>119</v>
      </c>
      <c r="B35" s="16">
        <v>62.4</v>
      </c>
      <c r="C35" s="17">
        <v>43252</v>
      </c>
      <c r="D35" s="17">
        <v>43222</v>
      </c>
      <c r="E35" s="17"/>
      <c r="F35" s="17"/>
      <c r="G35" s="1">
        <f t="shared" si="0"/>
        <v>-30</v>
      </c>
      <c r="H35" s="16">
        <f t="shared" si="1"/>
        <v>-1872</v>
      </c>
    </row>
    <row r="36" spans="1:8">
      <c r="A36" s="28" t="s">
        <v>120</v>
      </c>
      <c r="B36" s="16">
        <v>283.5</v>
      </c>
      <c r="C36" s="17">
        <v>43252</v>
      </c>
      <c r="D36" s="17">
        <v>43222</v>
      </c>
      <c r="E36" s="17"/>
      <c r="F36" s="17"/>
      <c r="G36" s="1">
        <f t="shared" si="0"/>
        <v>-30</v>
      </c>
      <c r="H36" s="16">
        <f t="shared" si="1"/>
        <v>-8505</v>
      </c>
    </row>
    <row r="37" spans="1:8">
      <c r="A37" s="28" t="s">
        <v>121</v>
      </c>
      <c r="B37" s="16">
        <v>368.1</v>
      </c>
      <c r="C37" s="17">
        <v>43252</v>
      </c>
      <c r="D37" s="17">
        <v>43222</v>
      </c>
      <c r="E37" s="17"/>
      <c r="F37" s="17"/>
      <c r="G37" s="1">
        <f t="shared" si="0"/>
        <v>-30</v>
      </c>
      <c r="H37" s="16">
        <f t="shared" si="1"/>
        <v>-11043</v>
      </c>
    </row>
    <row r="38" spans="1:8">
      <c r="A38" s="28" t="s">
        <v>121</v>
      </c>
      <c r="B38" s="16">
        <v>40.9</v>
      </c>
      <c r="C38" s="17">
        <v>43252</v>
      </c>
      <c r="D38" s="17">
        <v>43228</v>
      </c>
      <c r="E38" s="17"/>
      <c r="F38" s="17"/>
      <c r="G38" s="1">
        <f t="shared" si="0"/>
        <v>-24</v>
      </c>
      <c r="H38" s="16">
        <f t="shared" si="1"/>
        <v>-981.59999999999991</v>
      </c>
    </row>
    <row r="39" spans="1:8">
      <c r="A39" s="28" t="s">
        <v>119</v>
      </c>
      <c r="B39" s="16">
        <v>17.600000000000001</v>
      </c>
      <c r="C39" s="17">
        <v>43252</v>
      </c>
      <c r="D39" s="17">
        <v>43228</v>
      </c>
      <c r="E39" s="17"/>
      <c r="F39" s="17"/>
      <c r="G39" s="1">
        <f t="shared" si="0"/>
        <v>-24</v>
      </c>
      <c r="H39" s="16">
        <f t="shared" si="1"/>
        <v>-422.40000000000003</v>
      </c>
    </row>
    <row r="40" spans="1:8">
      <c r="A40" s="28" t="s">
        <v>120</v>
      </c>
      <c r="B40" s="16">
        <v>31.5</v>
      </c>
      <c r="C40" s="17">
        <v>43252</v>
      </c>
      <c r="D40" s="17">
        <v>43228</v>
      </c>
      <c r="E40" s="17"/>
      <c r="F40" s="17"/>
      <c r="G40" s="1">
        <f t="shared" si="0"/>
        <v>-24</v>
      </c>
      <c r="H40" s="16">
        <f t="shared" si="1"/>
        <v>-756</v>
      </c>
    </row>
    <row r="41" spans="1:8">
      <c r="A41" s="28" t="s">
        <v>122</v>
      </c>
      <c r="B41" s="16">
        <v>38</v>
      </c>
      <c r="C41" s="17">
        <v>43248</v>
      </c>
      <c r="D41" s="17">
        <v>43228</v>
      </c>
      <c r="E41" s="17"/>
      <c r="F41" s="17"/>
      <c r="G41" s="1">
        <f t="shared" si="0"/>
        <v>-20</v>
      </c>
      <c r="H41" s="16">
        <f t="shared" si="1"/>
        <v>-760</v>
      </c>
    </row>
    <row r="42" spans="1:8">
      <c r="A42" s="28" t="s">
        <v>123</v>
      </c>
      <c r="B42" s="16">
        <v>32</v>
      </c>
      <c r="C42" s="17">
        <v>43248</v>
      </c>
      <c r="D42" s="17">
        <v>43228</v>
      </c>
      <c r="E42" s="17"/>
      <c r="F42" s="17"/>
      <c r="G42" s="1">
        <f t="shared" si="0"/>
        <v>-20</v>
      </c>
      <c r="H42" s="16">
        <f t="shared" si="1"/>
        <v>-640</v>
      </c>
    </row>
    <row r="43" spans="1:8">
      <c r="A43" s="28" t="s">
        <v>124</v>
      </c>
      <c r="B43" s="16">
        <v>620</v>
      </c>
      <c r="C43" s="17">
        <v>43255</v>
      </c>
      <c r="D43" s="17">
        <v>43228</v>
      </c>
      <c r="E43" s="17"/>
      <c r="F43" s="17"/>
      <c r="G43" s="1">
        <f t="shared" si="0"/>
        <v>-27</v>
      </c>
      <c r="H43" s="16">
        <f t="shared" si="1"/>
        <v>-16740</v>
      </c>
    </row>
    <row r="44" spans="1:8">
      <c r="A44" s="28" t="s">
        <v>125</v>
      </c>
      <c r="B44" s="16">
        <v>4059.2</v>
      </c>
      <c r="C44" s="17">
        <v>43255</v>
      </c>
      <c r="D44" s="17">
        <v>43228</v>
      </c>
      <c r="E44" s="17"/>
      <c r="F44" s="17"/>
      <c r="G44" s="1">
        <f t="shared" si="0"/>
        <v>-27</v>
      </c>
      <c r="H44" s="16">
        <f t="shared" si="1"/>
        <v>-109598.39999999999</v>
      </c>
    </row>
    <row r="45" spans="1:8">
      <c r="A45" s="28" t="s">
        <v>126</v>
      </c>
      <c r="B45" s="16">
        <v>524.64</v>
      </c>
      <c r="C45" s="17">
        <v>43255</v>
      </c>
      <c r="D45" s="17">
        <v>43228</v>
      </c>
      <c r="E45" s="17"/>
      <c r="F45" s="17"/>
      <c r="G45" s="1">
        <f t="shared" si="0"/>
        <v>-27</v>
      </c>
      <c r="H45" s="16">
        <f t="shared" si="1"/>
        <v>-14165.279999999999</v>
      </c>
    </row>
    <row r="46" spans="1:8">
      <c r="A46" s="28" t="s">
        <v>127</v>
      </c>
      <c r="B46" s="16">
        <v>225</v>
      </c>
      <c r="C46" s="17">
        <v>43261</v>
      </c>
      <c r="D46" s="17">
        <v>43232</v>
      </c>
      <c r="E46" s="17"/>
      <c r="F46" s="17"/>
      <c r="G46" s="1">
        <f t="shared" si="0"/>
        <v>-29</v>
      </c>
      <c r="H46" s="16">
        <f t="shared" si="1"/>
        <v>-6525</v>
      </c>
    </row>
    <row r="47" spans="1:8">
      <c r="A47" s="28" t="s">
        <v>128</v>
      </c>
      <c r="B47" s="16">
        <v>210</v>
      </c>
      <c r="C47" s="17">
        <v>43261</v>
      </c>
      <c r="D47" s="17">
        <v>43232</v>
      </c>
      <c r="E47" s="17"/>
      <c r="F47" s="17"/>
      <c r="G47" s="1">
        <f t="shared" si="0"/>
        <v>-29</v>
      </c>
      <c r="H47" s="16">
        <f t="shared" si="1"/>
        <v>-6090</v>
      </c>
    </row>
    <row r="48" spans="1:8">
      <c r="A48" s="28" t="s">
        <v>129</v>
      </c>
      <c r="B48" s="16">
        <v>250</v>
      </c>
      <c r="C48" s="17">
        <v>43261</v>
      </c>
      <c r="D48" s="17">
        <v>43232</v>
      </c>
      <c r="E48" s="17"/>
      <c r="F48" s="17"/>
      <c r="G48" s="1">
        <f t="shared" si="0"/>
        <v>-29</v>
      </c>
      <c r="H48" s="16">
        <f t="shared" si="1"/>
        <v>-7250</v>
      </c>
    </row>
    <row r="49" spans="1:8">
      <c r="A49" s="28" t="s">
        <v>130</v>
      </c>
      <c r="B49" s="16">
        <v>904</v>
      </c>
      <c r="C49" s="17">
        <v>43241</v>
      </c>
      <c r="D49" s="17">
        <v>43235</v>
      </c>
      <c r="E49" s="17"/>
      <c r="F49" s="17"/>
      <c r="G49" s="1">
        <f t="shared" si="0"/>
        <v>-6</v>
      </c>
      <c r="H49" s="16">
        <f t="shared" si="1"/>
        <v>-5424</v>
      </c>
    </row>
    <row r="50" spans="1:8">
      <c r="A50" s="28" t="s">
        <v>131</v>
      </c>
      <c r="B50" s="16">
        <v>210</v>
      </c>
      <c r="C50" s="17">
        <v>43266</v>
      </c>
      <c r="D50" s="17">
        <v>43249</v>
      </c>
      <c r="E50" s="17"/>
      <c r="F50" s="17"/>
      <c r="G50" s="1">
        <f t="shared" si="0"/>
        <v>-17</v>
      </c>
      <c r="H50" s="16">
        <f t="shared" si="1"/>
        <v>-3570</v>
      </c>
    </row>
    <row r="51" spans="1:8">
      <c r="A51" s="28" t="s">
        <v>132</v>
      </c>
      <c r="B51" s="16">
        <v>151</v>
      </c>
      <c r="C51" s="17">
        <v>43266</v>
      </c>
      <c r="D51" s="17">
        <v>43249</v>
      </c>
      <c r="E51" s="17"/>
      <c r="F51" s="17"/>
      <c r="G51" s="1">
        <f t="shared" si="0"/>
        <v>-17</v>
      </c>
      <c r="H51" s="16">
        <f t="shared" si="1"/>
        <v>-2567</v>
      </c>
    </row>
    <row r="52" spans="1:8">
      <c r="A52" s="28" t="s">
        <v>133</v>
      </c>
      <c r="B52" s="16">
        <v>64.010000000000005</v>
      </c>
      <c r="C52" s="17">
        <v>43266</v>
      </c>
      <c r="D52" s="17">
        <v>43249</v>
      </c>
      <c r="E52" s="17"/>
      <c r="F52" s="17"/>
      <c r="G52" s="1">
        <f t="shared" si="0"/>
        <v>-17</v>
      </c>
      <c r="H52" s="16">
        <f t="shared" si="1"/>
        <v>-1088.17</v>
      </c>
    </row>
    <row r="53" spans="1:8">
      <c r="A53" s="28" t="s">
        <v>134</v>
      </c>
      <c r="B53" s="16">
        <v>36.51</v>
      </c>
      <c r="C53" s="17">
        <v>43266</v>
      </c>
      <c r="D53" s="17">
        <v>43249</v>
      </c>
      <c r="E53" s="17"/>
      <c r="F53" s="17"/>
      <c r="G53" s="1">
        <f t="shared" si="0"/>
        <v>-17</v>
      </c>
      <c r="H53" s="16">
        <f t="shared" si="1"/>
        <v>-620.66999999999996</v>
      </c>
    </row>
    <row r="54" spans="1:8">
      <c r="A54" s="28" t="s">
        <v>135</v>
      </c>
      <c r="B54" s="16">
        <v>339.95</v>
      </c>
      <c r="C54" s="17">
        <v>43268</v>
      </c>
      <c r="D54" s="17">
        <v>43249</v>
      </c>
      <c r="E54" s="17"/>
      <c r="F54" s="17"/>
      <c r="G54" s="1">
        <f t="shared" si="0"/>
        <v>-19</v>
      </c>
      <c r="H54" s="16">
        <f t="shared" si="1"/>
        <v>-6459.05</v>
      </c>
    </row>
    <row r="55" spans="1:8">
      <c r="A55" s="28" t="s">
        <v>136</v>
      </c>
      <c r="B55" s="16">
        <v>87.28</v>
      </c>
      <c r="C55" s="17">
        <v>43268</v>
      </c>
      <c r="D55" s="17">
        <v>43249</v>
      </c>
      <c r="E55" s="17"/>
      <c r="F55" s="17"/>
      <c r="G55" s="1">
        <f t="shared" si="0"/>
        <v>-19</v>
      </c>
      <c r="H55" s="16">
        <f t="shared" si="1"/>
        <v>-1658.32</v>
      </c>
    </row>
    <row r="56" spans="1:8">
      <c r="A56" s="28" t="s">
        <v>137</v>
      </c>
      <c r="B56" s="16">
        <v>318</v>
      </c>
      <c r="C56" s="17">
        <v>43271</v>
      </c>
      <c r="D56" s="17">
        <v>43249</v>
      </c>
      <c r="E56" s="17"/>
      <c r="F56" s="17"/>
      <c r="G56" s="1">
        <f t="shared" si="0"/>
        <v>-22</v>
      </c>
      <c r="H56" s="16">
        <f t="shared" si="1"/>
        <v>-6996</v>
      </c>
    </row>
    <row r="57" spans="1:8">
      <c r="A57" s="28" t="s">
        <v>138</v>
      </c>
      <c r="B57" s="16">
        <v>65</v>
      </c>
      <c r="C57" s="17">
        <v>43276</v>
      </c>
      <c r="D57" s="17">
        <v>43258</v>
      </c>
      <c r="E57" s="17"/>
      <c r="F57" s="17"/>
      <c r="G57" s="1">
        <f t="shared" si="0"/>
        <v>-18</v>
      </c>
      <c r="H57" s="16">
        <f t="shared" si="1"/>
        <v>-1170</v>
      </c>
    </row>
    <row r="58" spans="1:8">
      <c r="A58" s="28" t="s">
        <v>139</v>
      </c>
      <c r="B58" s="16">
        <v>600</v>
      </c>
      <c r="C58" s="17">
        <v>43276</v>
      </c>
      <c r="D58" s="17">
        <v>43258</v>
      </c>
      <c r="E58" s="17"/>
      <c r="F58" s="17"/>
      <c r="G58" s="1">
        <f t="shared" si="0"/>
        <v>-18</v>
      </c>
      <c r="H58" s="16">
        <f t="shared" si="1"/>
        <v>-10800</v>
      </c>
    </row>
    <row r="59" spans="1:8">
      <c r="A59" s="28" t="s">
        <v>140</v>
      </c>
      <c r="B59" s="16">
        <v>26.79</v>
      </c>
      <c r="C59" s="17">
        <v>43280</v>
      </c>
      <c r="D59" s="17">
        <v>43258</v>
      </c>
      <c r="E59" s="17"/>
      <c r="F59" s="17"/>
      <c r="G59" s="1">
        <f t="shared" si="0"/>
        <v>-22</v>
      </c>
      <c r="H59" s="16">
        <f t="shared" si="1"/>
        <v>-589.38</v>
      </c>
    </row>
    <row r="60" spans="1:8">
      <c r="A60" s="28" t="s">
        <v>141</v>
      </c>
      <c r="B60" s="16">
        <v>2</v>
      </c>
      <c r="C60" s="17">
        <v>43280</v>
      </c>
      <c r="D60" s="17">
        <v>43258</v>
      </c>
      <c r="E60" s="17"/>
      <c r="F60" s="17"/>
      <c r="G60" s="1">
        <f t="shared" si="0"/>
        <v>-22</v>
      </c>
      <c r="H60" s="16">
        <f t="shared" si="1"/>
        <v>-44</v>
      </c>
    </row>
    <row r="61" spans="1:8">
      <c r="A61" s="28" t="s">
        <v>141</v>
      </c>
      <c r="B61" s="16">
        <v>1195.7</v>
      </c>
      <c r="C61" s="17">
        <v>43280</v>
      </c>
      <c r="D61" s="17">
        <v>43258</v>
      </c>
      <c r="E61" s="17"/>
      <c r="F61" s="17"/>
      <c r="G61" s="1">
        <f t="shared" si="0"/>
        <v>-22</v>
      </c>
      <c r="H61" s="16">
        <f t="shared" si="1"/>
        <v>-26305.4</v>
      </c>
    </row>
    <row r="62" spans="1:8">
      <c r="A62" s="28" t="s">
        <v>142</v>
      </c>
      <c r="B62" s="16">
        <v>1195.7</v>
      </c>
      <c r="C62" s="17">
        <v>43280</v>
      </c>
      <c r="D62" s="17">
        <v>43258</v>
      </c>
      <c r="E62" s="17"/>
      <c r="F62" s="17"/>
      <c r="G62" s="1">
        <f t="shared" si="0"/>
        <v>-22</v>
      </c>
      <c r="H62" s="16">
        <f t="shared" si="1"/>
        <v>-26305.4</v>
      </c>
    </row>
    <row r="63" spans="1:8">
      <c r="A63" s="28" t="s">
        <v>143</v>
      </c>
      <c r="B63" s="16">
        <v>300</v>
      </c>
      <c r="C63" s="17">
        <v>43280</v>
      </c>
      <c r="D63" s="17">
        <v>43258</v>
      </c>
      <c r="E63" s="17"/>
      <c r="F63" s="17"/>
      <c r="G63" s="1">
        <f t="shared" si="0"/>
        <v>-22</v>
      </c>
      <c r="H63" s="16">
        <f t="shared" si="1"/>
        <v>-6600</v>
      </c>
    </row>
    <row r="64" spans="1:8">
      <c r="A64" s="28" t="s">
        <v>144</v>
      </c>
      <c r="B64" s="16">
        <v>809</v>
      </c>
      <c r="C64" s="17">
        <v>43280</v>
      </c>
      <c r="D64" s="17">
        <v>43258</v>
      </c>
      <c r="E64" s="17"/>
      <c r="F64" s="17"/>
      <c r="G64" s="1">
        <f t="shared" si="0"/>
        <v>-22</v>
      </c>
      <c r="H64" s="16">
        <f t="shared" si="1"/>
        <v>-17798</v>
      </c>
    </row>
    <row r="65" spans="1:8">
      <c r="A65" s="28" t="s">
        <v>145</v>
      </c>
      <c r="B65" s="16">
        <v>388.5</v>
      </c>
      <c r="C65" s="17">
        <v>43276</v>
      </c>
      <c r="D65" s="17">
        <v>43258</v>
      </c>
      <c r="E65" s="17"/>
      <c r="F65" s="17"/>
      <c r="G65" s="1">
        <f t="shared" si="0"/>
        <v>-18</v>
      </c>
      <c r="H65" s="16">
        <f t="shared" si="1"/>
        <v>-6993</v>
      </c>
    </row>
    <row r="66" spans="1:8">
      <c r="A66" s="28" t="s">
        <v>146</v>
      </c>
      <c r="B66" s="16">
        <v>1500</v>
      </c>
      <c r="C66" s="17">
        <v>43280</v>
      </c>
      <c r="D66" s="17">
        <v>43258</v>
      </c>
      <c r="E66" s="17"/>
      <c r="F66" s="17"/>
      <c r="G66" s="1">
        <f t="shared" si="0"/>
        <v>-22</v>
      </c>
      <c r="H66" s="16">
        <f t="shared" si="1"/>
        <v>-33000</v>
      </c>
    </row>
    <row r="67" spans="1:8">
      <c r="A67" s="28" t="s">
        <v>147</v>
      </c>
      <c r="B67" s="16">
        <v>300</v>
      </c>
      <c r="C67" s="17">
        <v>43280</v>
      </c>
      <c r="D67" s="17">
        <v>43258</v>
      </c>
      <c r="E67" s="17"/>
      <c r="F67" s="17"/>
      <c r="G67" s="1">
        <f t="shared" si="0"/>
        <v>-22</v>
      </c>
      <c r="H67" s="16">
        <f t="shared" si="1"/>
        <v>-6600</v>
      </c>
    </row>
    <row r="68" spans="1:8">
      <c r="A68" s="28" t="s">
        <v>148</v>
      </c>
      <c r="B68" s="16">
        <v>272.73</v>
      </c>
      <c r="C68" s="17">
        <v>43280</v>
      </c>
      <c r="D68" s="17">
        <v>43258</v>
      </c>
      <c r="E68" s="17"/>
      <c r="F68" s="17"/>
      <c r="G68" s="1">
        <f t="shared" si="0"/>
        <v>-22</v>
      </c>
      <c r="H68" s="16">
        <f t="shared" si="1"/>
        <v>-6000.06</v>
      </c>
    </row>
    <row r="69" spans="1:8">
      <c r="A69" s="28" t="s">
        <v>149</v>
      </c>
      <c r="B69" s="16">
        <v>400</v>
      </c>
      <c r="C69" s="17">
        <v>43282</v>
      </c>
      <c r="D69" s="17">
        <v>43258</v>
      </c>
      <c r="E69" s="17"/>
      <c r="F69" s="17"/>
      <c r="G69" s="1">
        <f t="shared" ref="G69:G132" si="2">D69-C69-(F69-E69)</f>
        <v>-24</v>
      </c>
      <c r="H69" s="16">
        <f t="shared" ref="H69:H132" si="3">B69*G69</f>
        <v>-9600</v>
      </c>
    </row>
    <row r="70" spans="1:8">
      <c r="A70" s="28" t="s">
        <v>150</v>
      </c>
      <c r="B70" s="16">
        <v>101.07</v>
      </c>
      <c r="C70" s="17">
        <v>43286</v>
      </c>
      <c r="D70" s="17">
        <v>43258</v>
      </c>
      <c r="E70" s="17"/>
      <c r="F70" s="17"/>
      <c r="G70" s="1">
        <f t="shared" si="2"/>
        <v>-28</v>
      </c>
      <c r="H70" s="16">
        <f t="shared" si="3"/>
        <v>-2829.96</v>
      </c>
    </row>
    <row r="71" spans="1:8">
      <c r="A71" s="28" t="s">
        <v>151</v>
      </c>
      <c r="B71" s="16">
        <v>500</v>
      </c>
      <c r="C71" s="17">
        <v>43286</v>
      </c>
      <c r="D71" s="17">
        <v>43258</v>
      </c>
      <c r="E71" s="17"/>
      <c r="F71" s="17"/>
      <c r="G71" s="1">
        <f t="shared" si="2"/>
        <v>-28</v>
      </c>
      <c r="H71" s="16">
        <f t="shared" si="3"/>
        <v>-14000</v>
      </c>
    </row>
    <row r="72" spans="1:8">
      <c r="A72" s="28" t="s">
        <v>152</v>
      </c>
      <c r="B72" s="16">
        <v>25.5</v>
      </c>
      <c r="C72" s="17">
        <v>43286</v>
      </c>
      <c r="D72" s="17">
        <v>43258</v>
      </c>
      <c r="E72" s="17"/>
      <c r="F72" s="17"/>
      <c r="G72" s="1">
        <f t="shared" si="2"/>
        <v>-28</v>
      </c>
      <c r="H72" s="16">
        <f t="shared" si="3"/>
        <v>-714</v>
      </c>
    </row>
    <row r="73" spans="1:8">
      <c r="A73" s="28" t="s">
        <v>153</v>
      </c>
      <c r="B73" s="16">
        <v>290</v>
      </c>
      <c r="C73" s="17">
        <v>43286</v>
      </c>
      <c r="D73" s="17">
        <v>43258</v>
      </c>
      <c r="E73" s="17"/>
      <c r="F73" s="17"/>
      <c r="G73" s="1">
        <f t="shared" si="2"/>
        <v>-28</v>
      </c>
      <c r="H73" s="16">
        <f t="shared" si="3"/>
        <v>-8120</v>
      </c>
    </row>
    <row r="74" spans="1:8">
      <c r="A74" s="28" t="s">
        <v>154</v>
      </c>
      <c r="B74" s="16">
        <v>92.38</v>
      </c>
      <c r="C74" s="17">
        <v>43286</v>
      </c>
      <c r="D74" s="17">
        <v>43258</v>
      </c>
      <c r="E74" s="17"/>
      <c r="F74" s="17"/>
      <c r="G74" s="1">
        <f t="shared" si="2"/>
        <v>-28</v>
      </c>
      <c r="H74" s="16">
        <f t="shared" si="3"/>
        <v>-2586.64</v>
      </c>
    </row>
    <row r="75" spans="1:8">
      <c r="A75" s="28" t="s">
        <v>155</v>
      </c>
      <c r="B75" s="16">
        <v>312.27999999999997</v>
      </c>
      <c r="C75" s="17">
        <v>43286</v>
      </c>
      <c r="D75" s="17">
        <v>43258</v>
      </c>
      <c r="E75" s="17"/>
      <c r="F75" s="17"/>
      <c r="G75" s="1">
        <f t="shared" si="2"/>
        <v>-28</v>
      </c>
      <c r="H75" s="16">
        <f t="shared" si="3"/>
        <v>-8743.84</v>
      </c>
    </row>
    <row r="76" spans="1:8">
      <c r="A76" s="28" t="s">
        <v>156</v>
      </c>
      <c r="B76" s="16">
        <v>165.36</v>
      </c>
      <c r="C76" s="17">
        <v>43288</v>
      </c>
      <c r="D76" s="17">
        <v>43258</v>
      </c>
      <c r="E76" s="17"/>
      <c r="F76" s="17"/>
      <c r="G76" s="1">
        <f t="shared" si="2"/>
        <v>-30</v>
      </c>
      <c r="H76" s="16">
        <f t="shared" si="3"/>
        <v>-4960.8</v>
      </c>
    </row>
    <row r="77" spans="1:8">
      <c r="A77" s="28" t="s">
        <v>157</v>
      </c>
      <c r="B77" s="16">
        <v>475.34</v>
      </c>
      <c r="C77" s="17">
        <v>43290</v>
      </c>
      <c r="D77" s="17">
        <v>43276</v>
      </c>
      <c r="E77" s="17"/>
      <c r="F77" s="17"/>
      <c r="G77" s="1">
        <f t="shared" si="2"/>
        <v>-14</v>
      </c>
      <c r="H77" s="16">
        <f t="shared" si="3"/>
        <v>-6654.7599999999993</v>
      </c>
    </row>
    <row r="78" spans="1:8">
      <c r="A78" s="28" t="s">
        <v>158</v>
      </c>
      <c r="B78" s="16">
        <v>237.5</v>
      </c>
      <c r="C78" s="17">
        <v>43290</v>
      </c>
      <c r="D78" s="17">
        <v>43276</v>
      </c>
      <c r="E78" s="17"/>
      <c r="F78" s="17"/>
      <c r="G78" s="1">
        <f t="shared" si="2"/>
        <v>-14</v>
      </c>
      <c r="H78" s="16">
        <f t="shared" si="3"/>
        <v>-3325</v>
      </c>
    </row>
    <row r="79" spans="1:8">
      <c r="A79" s="28" t="s">
        <v>159</v>
      </c>
      <c r="B79" s="16">
        <v>17</v>
      </c>
      <c r="C79" s="17">
        <v>43295</v>
      </c>
      <c r="D79" s="17">
        <v>43276</v>
      </c>
      <c r="E79" s="17"/>
      <c r="F79" s="17"/>
      <c r="G79" s="1">
        <f t="shared" si="2"/>
        <v>-19</v>
      </c>
      <c r="H79" s="16">
        <f t="shared" si="3"/>
        <v>-323</v>
      </c>
    </row>
    <row r="80" spans="1:8">
      <c r="A80" s="28" t="s">
        <v>160</v>
      </c>
      <c r="B80" s="16">
        <v>852.2</v>
      </c>
      <c r="C80" s="17">
        <v>43295</v>
      </c>
      <c r="D80" s="17">
        <v>43276</v>
      </c>
      <c r="E80" s="17"/>
      <c r="F80" s="17"/>
      <c r="G80" s="1">
        <f t="shared" si="2"/>
        <v>-19</v>
      </c>
      <c r="H80" s="16">
        <f t="shared" si="3"/>
        <v>-16191.800000000001</v>
      </c>
    </row>
    <row r="81" spans="1:8">
      <c r="A81" s="28" t="s">
        <v>161</v>
      </c>
      <c r="B81" s="16">
        <v>2114</v>
      </c>
      <c r="C81" s="17">
        <v>43295</v>
      </c>
      <c r="D81" s="17">
        <v>43276</v>
      </c>
      <c r="E81" s="17"/>
      <c r="F81" s="17"/>
      <c r="G81" s="1">
        <f t="shared" si="2"/>
        <v>-19</v>
      </c>
      <c r="H81" s="16">
        <f t="shared" si="3"/>
        <v>-40166</v>
      </c>
    </row>
    <row r="82" spans="1:8">
      <c r="A82" s="28" t="s">
        <v>162</v>
      </c>
      <c r="B82" s="16">
        <v>1086.81</v>
      </c>
      <c r="C82" s="17">
        <v>43296</v>
      </c>
      <c r="D82" s="17">
        <v>43276</v>
      </c>
      <c r="E82" s="17"/>
      <c r="F82" s="17"/>
      <c r="G82" s="1">
        <f t="shared" si="2"/>
        <v>-20</v>
      </c>
      <c r="H82" s="16">
        <f t="shared" si="3"/>
        <v>-21736.199999999997</v>
      </c>
    </row>
    <row r="83" spans="1:8">
      <c r="A83" s="28" t="s">
        <v>163</v>
      </c>
      <c r="B83" s="16">
        <v>140</v>
      </c>
      <c r="C83" s="17">
        <v>43301</v>
      </c>
      <c r="D83" s="17">
        <v>43276</v>
      </c>
      <c r="E83" s="17"/>
      <c r="F83" s="17"/>
      <c r="G83" s="1">
        <f t="shared" si="2"/>
        <v>-25</v>
      </c>
      <c r="H83" s="16">
        <f t="shared" si="3"/>
        <v>-3500</v>
      </c>
    </row>
    <row r="84" spans="1:8">
      <c r="A84" s="28" t="s">
        <v>164</v>
      </c>
      <c r="B84" s="16">
        <v>294</v>
      </c>
      <c r="C84" s="17">
        <v>43301</v>
      </c>
      <c r="D84" s="17">
        <v>43276</v>
      </c>
      <c r="E84" s="17"/>
      <c r="F84" s="17"/>
      <c r="G84" s="1">
        <f t="shared" si="2"/>
        <v>-25</v>
      </c>
      <c r="H84" s="16">
        <f t="shared" si="3"/>
        <v>-7350</v>
      </c>
    </row>
    <row r="85" spans="1:8">
      <c r="A85" s="28" t="s">
        <v>165</v>
      </c>
      <c r="B85" s="16">
        <v>2250</v>
      </c>
      <c r="C85" s="17">
        <v>43301</v>
      </c>
      <c r="D85" s="17">
        <v>43276</v>
      </c>
      <c r="E85" s="17"/>
      <c r="F85" s="17"/>
      <c r="G85" s="1">
        <f t="shared" si="2"/>
        <v>-25</v>
      </c>
      <c r="H85" s="16">
        <f t="shared" si="3"/>
        <v>-56250</v>
      </c>
    </row>
    <row r="86" spans="1:8">
      <c r="A86" s="28" t="s">
        <v>166</v>
      </c>
      <c r="B86" s="16">
        <v>428.7</v>
      </c>
      <c r="C86" s="17">
        <v>43306</v>
      </c>
      <c r="D86" s="17">
        <v>43276</v>
      </c>
      <c r="E86" s="17"/>
      <c r="F86" s="17"/>
      <c r="G86" s="1">
        <f t="shared" si="2"/>
        <v>-30</v>
      </c>
      <c r="H86" s="16">
        <f t="shared" si="3"/>
        <v>-12861</v>
      </c>
    </row>
    <row r="87" spans="1:8">
      <c r="A87" s="28" t="s">
        <v>156</v>
      </c>
      <c r="B87" s="16">
        <v>46.64</v>
      </c>
      <c r="C87" s="17">
        <v>43288</v>
      </c>
      <c r="D87" s="17">
        <v>43276</v>
      </c>
      <c r="E87" s="17"/>
      <c r="F87" s="17"/>
      <c r="G87" s="1">
        <f t="shared" si="2"/>
        <v>-12</v>
      </c>
      <c r="H87" s="16">
        <f t="shared" si="3"/>
        <v>-559.68000000000006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22226.58</v>
      </c>
      <c r="C1">
        <f>COUNTA(A4:A203)</f>
        <v>42</v>
      </c>
      <c r="G1" s="20">
        <f>IF(B1&lt;&gt;0,H1/B1,0)</f>
        <v>-29.020103857633522</v>
      </c>
      <c r="H1" s="19">
        <f>SUM(H4:H195)</f>
        <v>-645017.66000000015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167</v>
      </c>
      <c r="B4" s="16">
        <v>120</v>
      </c>
      <c r="C4" s="17">
        <v>43295</v>
      </c>
      <c r="D4" s="17">
        <v>43286</v>
      </c>
      <c r="E4" s="17"/>
      <c r="F4" s="17"/>
      <c r="G4" s="1">
        <f>D4-C4-(F4-E4)</f>
        <v>-9</v>
      </c>
      <c r="H4" s="16">
        <f>B4*G4</f>
        <v>-1080</v>
      </c>
    </row>
    <row r="5" spans="1:8">
      <c r="A5" s="28" t="s">
        <v>168</v>
      </c>
      <c r="B5" s="16">
        <v>114.13</v>
      </c>
      <c r="C5" s="17">
        <v>43308</v>
      </c>
      <c r="D5" s="17">
        <v>43286</v>
      </c>
      <c r="E5" s="17"/>
      <c r="F5" s="17"/>
      <c r="G5" s="1">
        <f t="shared" ref="G5:G68" si="0">D5-C5-(F5-E5)</f>
        <v>-22</v>
      </c>
      <c r="H5" s="16">
        <f t="shared" ref="H5:H68" si="1">B5*G5</f>
        <v>-2510.8599999999997</v>
      </c>
    </row>
    <row r="6" spans="1:8">
      <c r="A6" s="28" t="s">
        <v>169</v>
      </c>
      <c r="B6" s="16">
        <v>158.36000000000001</v>
      </c>
      <c r="C6" s="17">
        <v>43308</v>
      </c>
      <c r="D6" s="17">
        <v>43286</v>
      </c>
      <c r="E6" s="17"/>
      <c r="F6" s="17"/>
      <c r="G6" s="1">
        <f t="shared" si="0"/>
        <v>-22</v>
      </c>
      <c r="H6" s="16">
        <f t="shared" si="1"/>
        <v>-3483.92</v>
      </c>
    </row>
    <row r="7" spans="1:8">
      <c r="A7" s="28" t="s">
        <v>170</v>
      </c>
      <c r="B7" s="16">
        <v>40.03</v>
      </c>
      <c r="C7" s="17">
        <v>43315</v>
      </c>
      <c r="D7" s="17">
        <v>43286</v>
      </c>
      <c r="E7" s="17"/>
      <c r="F7" s="17"/>
      <c r="G7" s="1">
        <f t="shared" si="0"/>
        <v>-29</v>
      </c>
      <c r="H7" s="16">
        <f t="shared" si="1"/>
        <v>-1160.8700000000001</v>
      </c>
    </row>
    <row r="8" spans="1:8">
      <c r="A8" s="28" t="s">
        <v>171</v>
      </c>
      <c r="B8" s="16">
        <v>93.97</v>
      </c>
      <c r="C8" s="17">
        <v>43315</v>
      </c>
      <c r="D8" s="17">
        <v>43286</v>
      </c>
      <c r="E8" s="17"/>
      <c r="F8" s="17"/>
      <c r="G8" s="1">
        <f t="shared" si="0"/>
        <v>-29</v>
      </c>
      <c r="H8" s="16">
        <f t="shared" si="1"/>
        <v>-2725.13</v>
      </c>
    </row>
    <row r="9" spans="1:8">
      <c r="A9" s="28" t="s">
        <v>172</v>
      </c>
      <c r="B9" s="16">
        <v>425.08</v>
      </c>
      <c r="C9" s="17">
        <v>43315</v>
      </c>
      <c r="D9" s="17">
        <v>43286</v>
      </c>
      <c r="E9" s="17"/>
      <c r="F9" s="17"/>
      <c r="G9" s="1">
        <f t="shared" si="0"/>
        <v>-29</v>
      </c>
      <c r="H9" s="16">
        <f t="shared" si="1"/>
        <v>-12327.32</v>
      </c>
    </row>
    <row r="10" spans="1:8">
      <c r="A10" s="28" t="s">
        <v>173</v>
      </c>
      <c r="B10" s="16">
        <v>442.26</v>
      </c>
      <c r="C10" s="17">
        <v>43324</v>
      </c>
      <c r="D10" s="17">
        <v>43295</v>
      </c>
      <c r="E10" s="17"/>
      <c r="F10" s="17"/>
      <c r="G10" s="1">
        <f t="shared" si="0"/>
        <v>-29</v>
      </c>
      <c r="H10" s="16">
        <f t="shared" si="1"/>
        <v>-12825.539999999999</v>
      </c>
    </row>
    <row r="11" spans="1:8">
      <c r="A11" s="28" t="s">
        <v>174</v>
      </c>
      <c r="B11" s="16">
        <v>1413.13</v>
      </c>
      <c r="C11" s="17">
        <v>43324</v>
      </c>
      <c r="D11" s="17">
        <v>43295</v>
      </c>
      <c r="E11" s="17"/>
      <c r="F11" s="17"/>
      <c r="G11" s="1">
        <f t="shared" si="0"/>
        <v>-29</v>
      </c>
      <c r="H11" s="16">
        <f t="shared" si="1"/>
        <v>-40980.770000000004</v>
      </c>
    </row>
    <row r="12" spans="1:8">
      <c r="A12" s="28" t="s">
        <v>175</v>
      </c>
      <c r="B12" s="16">
        <v>1345.5</v>
      </c>
      <c r="C12" s="17">
        <v>43324</v>
      </c>
      <c r="D12" s="17">
        <v>43295</v>
      </c>
      <c r="E12" s="17"/>
      <c r="F12" s="17"/>
      <c r="G12" s="1">
        <f t="shared" si="0"/>
        <v>-29</v>
      </c>
      <c r="H12" s="16">
        <f t="shared" si="1"/>
        <v>-39019.5</v>
      </c>
    </row>
    <row r="13" spans="1:8">
      <c r="A13" s="28" t="s">
        <v>168</v>
      </c>
      <c r="B13" s="16">
        <v>26.34</v>
      </c>
      <c r="C13" s="17">
        <v>43308</v>
      </c>
      <c r="D13" s="17">
        <v>43295</v>
      </c>
      <c r="E13" s="17"/>
      <c r="F13" s="17"/>
      <c r="G13" s="1">
        <f t="shared" si="0"/>
        <v>-13</v>
      </c>
      <c r="H13" s="16">
        <f t="shared" si="1"/>
        <v>-342.42</v>
      </c>
    </row>
    <row r="14" spans="1:8">
      <c r="A14" s="28" t="s">
        <v>169</v>
      </c>
      <c r="B14" s="16">
        <v>44.67</v>
      </c>
      <c r="C14" s="17">
        <v>43308</v>
      </c>
      <c r="D14" s="17">
        <v>43295</v>
      </c>
      <c r="E14" s="17"/>
      <c r="F14" s="17"/>
      <c r="G14" s="1">
        <f t="shared" si="0"/>
        <v>-13</v>
      </c>
      <c r="H14" s="16">
        <f t="shared" si="1"/>
        <v>-580.71</v>
      </c>
    </row>
    <row r="15" spans="1:8">
      <c r="A15" s="28" t="s">
        <v>172</v>
      </c>
      <c r="B15" s="16">
        <v>119.89</v>
      </c>
      <c r="C15" s="17">
        <v>43315</v>
      </c>
      <c r="D15" s="17">
        <v>43295</v>
      </c>
      <c r="E15" s="17"/>
      <c r="F15" s="17"/>
      <c r="G15" s="1">
        <f t="shared" si="0"/>
        <v>-20</v>
      </c>
      <c r="H15" s="16">
        <f t="shared" si="1"/>
        <v>-2397.8000000000002</v>
      </c>
    </row>
    <row r="16" spans="1:8">
      <c r="A16" s="28" t="s">
        <v>171</v>
      </c>
      <c r="B16" s="16">
        <v>26.51</v>
      </c>
      <c r="C16" s="17">
        <v>43315</v>
      </c>
      <c r="D16" s="17">
        <v>43295</v>
      </c>
      <c r="E16" s="17"/>
      <c r="F16" s="17"/>
      <c r="G16" s="1">
        <f t="shared" si="0"/>
        <v>-20</v>
      </c>
      <c r="H16" s="16">
        <f t="shared" si="1"/>
        <v>-530.20000000000005</v>
      </c>
    </row>
    <row r="17" spans="1:8">
      <c r="A17" s="28" t="s">
        <v>173</v>
      </c>
      <c r="B17" s="16">
        <v>124.74</v>
      </c>
      <c r="C17" s="17">
        <v>43324</v>
      </c>
      <c r="D17" s="17">
        <v>43295</v>
      </c>
      <c r="E17" s="17"/>
      <c r="F17" s="17"/>
      <c r="G17" s="1">
        <f t="shared" si="0"/>
        <v>-29</v>
      </c>
      <c r="H17" s="16">
        <f t="shared" si="1"/>
        <v>-3617.46</v>
      </c>
    </row>
    <row r="18" spans="1:8">
      <c r="A18" s="28" t="s">
        <v>174</v>
      </c>
      <c r="B18" s="16">
        <v>398.57</v>
      </c>
      <c r="C18" s="17">
        <v>43324</v>
      </c>
      <c r="D18" s="17">
        <v>43295</v>
      </c>
      <c r="E18" s="17"/>
      <c r="F18" s="17"/>
      <c r="G18" s="1">
        <f t="shared" si="0"/>
        <v>-29</v>
      </c>
      <c r="H18" s="16">
        <f t="shared" si="1"/>
        <v>-11558.53</v>
      </c>
    </row>
    <row r="19" spans="1:8">
      <c r="A19" s="28" t="s">
        <v>175</v>
      </c>
      <c r="B19" s="16">
        <v>379.5</v>
      </c>
      <c r="C19" s="17">
        <v>43324</v>
      </c>
      <c r="D19" s="17">
        <v>43295</v>
      </c>
      <c r="E19" s="17"/>
      <c r="F19" s="17"/>
      <c r="G19" s="1">
        <f t="shared" si="0"/>
        <v>-29</v>
      </c>
      <c r="H19" s="16">
        <f t="shared" si="1"/>
        <v>-11005.5</v>
      </c>
    </row>
    <row r="20" spans="1:8">
      <c r="A20" s="28" t="s">
        <v>176</v>
      </c>
      <c r="B20" s="16">
        <v>531</v>
      </c>
      <c r="C20" s="17">
        <v>43369</v>
      </c>
      <c r="D20" s="17">
        <v>43340</v>
      </c>
      <c r="E20" s="17"/>
      <c r="F20" s="17"/>
      <c r="G20" s="1">
        <f t="shared" si="0"/>
        <v>-29</v>
      </c>
      <c r="H20" s="16">
        <f t="shared" si="1"/>
        <v>-15399</v>
      </c>
    </row>
    <row r="21" spans="1:8">
      <c r="A21" s="28" t="s">
        <v>177</v>
      </c>
      <c r="B21" s="16">
        <v>245.46</v>
      </c>
      <c r="C21" s="17">
        <v>43369</v>
      </c>
      <c r="D21" s="17">
        <v>43340</v>
      </c>
      <c r="E21" s="17"/>
      <c r="F21" s="17"/>
      <c r="G21" s="1">
        <f t="shared" si="0"/>
        <v>-29</v>
      </c>
      <c r="H21" s="16">
        <f t="shared" si="1"/>
        <v>-7118.34</v>
      </c>
    </row>
    <row r="22" spans="1:8">
      <c r="A22" s="28" t="s">
        <v>178</v>
      </c>
      <c r="B22" s="16">
        <v>531</v>
      </c>
      <c r="C22" s="17">
        <v>43369</v>
      </c>
      <c r="D22" s="17">
        <v>43340</v>
      </c>
      <c r="E22" s="17"/>
      <c r="F22" s="17"/>
      <c r="G22" s="1">
        <f t="shared" si="0"/>
        <v>-29</v>
      </c>
      <c r="H22" s="16">
        <f t="shared" si="1"/>
        <v>-15399</v>
      </c>
    </row>
    <row r="23" spans="1:8">
      <c r="A23" s="28" t="s">
        <v>179</v>
      </c>
      <c r="B23" s="16">
        <v>163.80000000000001</v>
      </c>
      <c r="C23" s="17">
        <v>43369</v>
      </c>
      <c r="D23" s="17">
        <v>43340</v>
      </c>
      <c r="E23" s="17"/>
      <c r="F23" s="17"/>
      <c r="G23" s="1">
        <f t="shared" si="0"/>
        <v>-29</v>
      </c>
      <c r="H23" s="16">
        <f t="shared" si="1"/>
        <v>-4750.2000000000007</v>
      </c>
    </row>
    <row r="24" spans="1:8">
      <c r="A24" s="28" t="s">
        <v>180</v>
      </c>
      <c r="B24" s="16">
        <v>1375.01</v>
      </c>
      <c r="C24" s="17">
        <v>43369</v>
      </c>
      <c r="D24" s="17">
        <v>43340</v>
      </c>
      <c r="E24" s="17"/>
      <c r="F24" s="17"/>
      <c r="G24" s="1">
        <f t="shared" si="0"/>
        <v>-29</v>
      </c>
      <c r="H24" s="16">
        <f t="shared" si="1"/>
        <v>-39875.29</v>
      </c>
    </row>
    <row r="25" spans="1:8">
      <c r="A25" s="28" t="s">
        <v>181</v>
      </c>
      <c r="B25" s="16">
        <v>26.69</v>
      </c>
      <c r="C25" s="17">
        <v>43369</v>
      </c>
      <c r="D25" s="17">
        <v>43340</v>
      </c>
      <c r="E25" s="17"/>
      <c r="F25" s="17"/>
      <c r="G25" s="1">
        <f t="shared" si="0"/>
        <v>-29</v>
      </c>
      <c r="H25" s="16">
        <f t="shared" si="1"/>
        <v>-774.01</v>
      </c>
    </row>
    <row r="26" spans="1:8">
      <c r="A26" s="28" t="s">
        <v>182</v>
      </c>
      <c r="B26" s="16">
        <v>167.31</v>
      </c>
      <c r="C26" s="17">
        <v>43369</v>
      </c>
      <c r="D26" s="17">
        <v>43340</v>
      </c>
      <c r="E26" s="17"/>
      <c r="F26" s="17"/>
      <c r="G26" s="1">
        <f t="shared" si="0"/>
        <v>-29</v>
      </c>
      <c r="H26" s="16">
        <f t="shared" si="1"/>
        <v>-4851.99</v>
      </c>
    </row>
    <row r="27" spans="1:8">
      <c r="A27" s="28" t="s">
        <v>183</v>
      </c>
      <c r="B27" s="16">
        <v>175.5</v>
      </c>
      <c r="C27" s="17">
        <v>43369</v>
      </c>
      <c r="D27" s="17">
        <v>43340</v>
      </c>
      <c r="E27" s="17"/>
      <c r="F27" s="17"/>
      <c r="G27" s="1">
        <f t="shared" si="0"/>
        <v>-29</v>
      </c>
      <c r="H27" s="16">
        <f t="shared" si="1"/>
        <v>-5089.5</v>
      </c>
    </row>
    <row r="28" spans="1:8">
      <c r="A28" s="28" t="s">
        <v>184</v>
      </c>
      <c r="B28" s="16">
        <v>163.80000000000001</v>
      </c>
      <c r="C28" s="17">
        <v>43369</v>
      </c>
      <c r="D28" s="17">
        <v>43340</v>
      </c>
      <c r="E28" s="17"/>
      <c r="F28" s="17"/>
      <c r="G28" s="1">
        <f t="shared" si="0"/>
        <v>-29</v>
      </c>
      <c r="H28" s="16">
        <f t="shared" si="1"/>
        <v>-4750.2000000000007</v>
      </c>
    </row>
    <row r="29" spans="1:8">
      <c r="A29" s="28" t="s">
        <v>185</v>
      </c>
      <c r="B29" s="16">
        <v>169.1</v>
      </c>
      <c r="C29" s="17">
        <v>43369</v>
      </c>
      <c r="D29" s="17">
        <v>43340</v>
      </c>
      <c r="E29" s="17"/>
      <c r="F29" s="17"/>
      <c r="G29" s="1">
        <f t="shared" si="0"/>
        <v>-29</v>
      </c>
      <c r="H29" s="16">
        <f t="shared" si="1"/>
        <v>-4903.8999999999996</v>
      </c>
    </row>
    <row r="30" spans="1:8">
      <c r="A30" s="28" t="s">
        <v>186</v>
      </c>
      <c r="B30" s="16">
        <v>880.62</v>
      </c>
      <c r="C30" s="17">
        <v>43369</v>
      </c>
      <c r="D30" s="17">
        <v>43340</v>
      </c>
      <c r="E30" s="17"/>
      <c r="F30" s="17"/>
      <c r="G30" s="1">
        <f t="shared" si="0"/>
        <v>-29</v>
      </c>
      <c r="H30" s="16">
        <f t="shared" si="1"/>
        <v>-25537.98</v>
      </c>
    </row>
    <row r="31" spans="1:8">
      <c r="A31" s="28" t="s">
        <v>187</v>
      </c>
      <c r="B31" s="16">
        <v>11000</v>
      </c>
      <c r="C31" s="17">
        <v>43370</v>
      </c>
      <c r="D31" s="17">
        <v>43340</v>
      </c>
      <c r="E31" s="17"/>
      <c r="F31" s="17"/>
      <c r="G31" s="1">
        <f t="shared" si="0"/>
        <v>-30</v>
      </c>
      <c r="H31" s="16">
        <f t="shared" si="1"/>
        <v>-330000</v>
      </c>
    </row>
    <row r="32" spans="1:8">
      <c r="A32" s="28" t="s">
        <v>188</v>
      </c>
      <c r="B32" s="16">
        <v>495</v>
      </c>
      <c r="C32" s="17">
        <v>43370</v>
      </c>
      <c r="D32" s="17">
        <v>43340</v>
      </c>
      <c r="E32" s="17"/>
      <c r="F32" s="17"/>
      <c r="G32" s="1">
        <f t="shared" si="0"/>
        <v>-30</v>
      </c>
      <c r="H32" s="16">
        <f t="shared" si="1"/>
        <v>-14850</v>
      </c>
    </row>
    <row r="33" spans="1:8">
      <c r="A33" s="28" t="s">
        <v>176</v>
      </c>
      <c r="B33" s="16">
        <v>59</v>
      </c>
      <c r="C33" s="17">
        <v>43369</v>
      </c>
      <c r="D33" s="17">
        <v>43340</v>
      </c>
      <c r="E33" s="17"/>
      <c r="F33" s="17"/>
      <c r="G33" s="1">
        <f t="shared" si="0"/>
        <v>-29</v>
      </c>
      <c r="H33" s="16">
        <f t="shared" si="1"/>
        <v>-1711</v>
      </c>
    </row>
    <row r="34" spans="1:8">
      <c r="A34" s="28" t="s">
        <v>177</v>
      </c>
      <c r="B34" s="16">
        <v>27.27</v>
      </c>
      <c r="C34" s="17">
        <v>43369</v>
      </c>
      <c r="D34" s="17">
        <v>43340</v>
      </c>
      <c r="E34" s="17"/>
      <c r="F34" s="17"/>
      <c r="G34" s="1">
        <f t="shared" si="0"/>
        <v>-29</v>
      </c>
      <c r="H34" s="16">
        <f t="shared" si="1"/>
        <v>-790.83</v>
      </c>
    </row>
    <row r="35" spans="1:8">
      <c r="A35" s="28" t="s">
        <v>178</v>
      </c>
      <c r="B35" s="16">
        <v>59</v>
      </c>
      <c r="C35" s="17">
        <v>43369</v>
      </c>
      <c r="D35" s="17">
        <v>43340</v>
      </c>
      <c r="E35" s="17"/>
      <c r="F35" s="17"/>
      <c r="G35" s="1">
        <f t="shared" si="0"/>
        <v>-29</v>
      </c>
      <c r="H35" s="16">
        <f t="shared" si="1"/>
        <v>-1711</v>
      </c>
    </row>
    <row r="36" spans="1:8">
      <c r="A36" s="28" t="s">
        <v>179</v>
      </c>
      <c r="B36" s="16">
        <v>46.2</v>
      </c>
      <c r="C36" s="17">
        <v>43369</v>
      </c>
      <c r="D36" s="17">
        <v>43340</v>
      </c>
      <c r="E36" s="17"/>
      <c r="F36" s="17"/>
      <c r="G36" s="1">
        <f t="shared" si="0"/>
        <v>-29</v>
      </c>
      <c r="H36" s="16">
        <f t="shared" si="1"/>
        <v>-1339.8000000000002</v>
      </c>
    </row>
    <row r="37" spans="1:8">
      <c r="A37" s="28" t="s">
        <v>182</v>
      </c>
      <c r="B37" s="16">
        <v>47.19</v>
      </c>
      <c r="C37" s="17">
        <v>43369</v>
      </c>
      <c r="D37" s="17">
        <v>43340</v>
      </c>
      <c r="E37" s="17"/>
      <c r="F37" s="17"/>
      <c r="G37" s="1">
        <f t="shared" si="0"/>
        <v>-29</v>
      </c>
      <c r="H37" s="16">
        <f t="shared" si="1"/>
        <v>-1368.51</v>
      </c>
    </row>
    <row r="38" spans="1:8">
      <c r="A38" s="28" t="s">
        <v>183</v>
      </c>
      <c r="B38" s="16">
        <v>49.5</v>
      </c>
      <c r="C38" s="17">
        <v>43369</v>
      </c>
      <c r="D38" s="17">
        <v>43340</v>
      </c>
      <c r="E38" s="17"/>
      <c r="F38" s="17"/>
      <c r="G38" s="1">
        <f t="shared" si="0"/>
        <v>-29</v>
      </c>
      <c r="H38" s="16">
        <f t="shared" si="1"/>
        <v>-1435.5</v>
      </c>
    </row>
    <row r="39" spans="1:8">
      <c r="A39" s="28" t="s">
        <v>184</v>
      </c>
      <c r="B39" s="16">
        <v>46.2</v>
      </c>
      <c r="C39" s="17">
        <v>43369</v>
      </c>
      <c r="D39" s="17">
        <v>43340</v>
      </c>
      <c r="E39" s="17"/>
      <c r="F39" s="17"/>
      <c r="G39" s="1">
        <f t="shared" si="0"/>
        <v>-29</v>
      </c>
      <c r="H39" s="16">
        <f t="shared" si="1"/>
        <v>-1339.8000000000002</v>
      </c>
    </row>
    <row r="40" spans="1:8">
      <c r="A40" s="28" t="s">
        <v>185</v>
      </c>
      <c r="B40" s="16">
        <v>47.7</v>
      </c>
      <c r="C40" s="17">
        <v>43369</v>
      </c>
      <c r="D40" s="17">
        <v>43340</v>
      </c>
      <c r="E40" s="17"/>
      <c r="F40" s="17"/>
      <c r="G40" s="1">
        <f t="shared" si="0"/>
        <v>-29</v>
      </c>
      <c r="H40" s="16">
        <f t="shared" si="1"/>
        <v>-1383.3000000000002</v>
      </c>
    </row>
    <row r="41" spans="1:8">
      <c r="A41" s="28" t="s">
        <v>186</v>
      </c>
      <c r="B41" s="16">
        <v>248.38</v>
      </c>
      <c r="C41" s="17">
        <v>43369</v>
      </c>
      <c r="D41" s="17">
        <v>43340</v>
      </c>
      <c r="E41" s="17"/>
      <c r="F41" s="17"/>
      <c r="G41" s="1">
        <f t="shared" si="0"/>
        <v>-29</v>
      </c>
      <c r="H41" s="16">
        <f t="shared" si="1"/>
        <v>-7203.0199999999995</v>
      </c>
    </row>
    <row r="42" spans="1:8">
      <c r="A42" s="28" t="s">
        <v>188</v>
      </c>
      <c r="B42" s="16">
        <v>55</v>
      </c>
      <c r="C42" s="17">
        <v>43370</v>
      </c>
      <c r="D42" s="17">
        <v>43340</v>
      </c>
      <c r="E42" s="17"/>
      <c r="F42" s="17"/>
      <c r="G42" s="1">
        <f t="shared" si="0"/>
        <v>-30</v>
      </c>
      <c r="H42" s="16">
        <f t="shared" si="1"/>
        <v>-1650</v>
      </c>
    </row>
    <row r="43" spans="1:8">
      <c r="A43" s="28" t="s">
        <v>189</v>
      </c>
      <c r="B43" s="16">
        <v>21.04</v>
      </c>
      <c r="C43" s="17">
        <v>43373</v>
      </c>
      <c r="D43" s="17">
        <v>43369</v>
      </c>
      <c r="E43" s="17"/>
      <c r="F43" s="17"/>
      <c r="G43" s="1">
        <f t="shared" si="0"/>
        <v>-4</v>
      </c>
      <c r="H43" s="16">
        <f t="shared" si="1"/>
        <v>-84.16</v>
      </c>
    </row>
    <row r="44" spans="1:8">
      <c r="A44" s="28" t="s">
        <v>190</v>
      </c>
      <c r="B44" s="16">
        <v>275.94</v>
      </c>
      <c r="C44" s="17">
        <v>43384</v>
      </c>
      <c r="D44" s="17">
        <v>43369</v>
      </c>
      <c r="E44" s="17"/>
      <c r="F44" s="17"/>
      <c r="G44" s="1">
        <f t="shared" si="0"/>
        <v>-15</v>
      </c>
      <c r="H44" s="16">
        <f t="shared" si="1"/>
        <v>-4139.1000000000004</v>
      </c>
    </row>
    <row r="45" spans="1:8">
      <c r="A45" s="28" t="s">
        <v>191</v>
      </c>
      <c r="B45" s="16">
        <v>47.19</v>
      </c>
      <c r="C45" s="17">
        <v>43399</v>
      </c>
      <c r="D45" s="17">
        <v>43369</v>
      </c>
      <c r="E45" s="17"/>
      <c r="F45" s="17"/>
      <c r="G45" s="1">
        <f t="shared" si="0"/>
        <v>-30</v>
      </c>
      <c r="H45" s="16">
        <f t="shared" si="1"/>
        <v>-1415.6999999999998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</vt:lpstr>
      <vt:lpstr>Trimestre 1</vt:lpstr>
      <vt:lpstr>Trimestre 2</vt:lpstr>
      <vt:lpstr>Trimestre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2018-10-23T11:44:54Z</dcterms:modified>
</cp:coreProperties>
</file>