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Indice" sheetId="1" r:id="rId1"/>
    <sheet name="Trimestre 1" sheetId="2" r:id="rId2"/>
    <sheet name="Trimestre 2" sheetId="3" r:id="rId3"/>
    <sheet name="Trimestre 3" sheetId="4" r:id="rId4"/>
    <sheet name="Trimestre 4" sheetId="5" r:id="rId5"/>
  </sheets>
  <definedNames/>
  <calcPr fullCalcOnLoad="1"/>
</workbook>
</file>

<file path=xl/sharedStrings.xml><?xml version="1.0" encoding="utf-8"?>
<sst xmlns="http://schemas.openxmlformats.org/spreadsheetml/2006/main" count="213" uniqueCount="144">
  <si>
    <t>Numero Fatture</t>
  </si>
  <si>
    <t>INDICATORE SU BASE ANNUALE</t>
  </si>
  <si>
    <t>INDICATORE SU BASE TRIMESTRALE</t>
  </si>
  <si>
    <t xml:space="preserve">FATTURE </t>
  </si>
  <si>
    <t>TRIMESTRE</t>
  </si>
  <si>
    <t>Documento</t>
  </si>
  <si>
    <t>Importo Pagato</t>
  </si>
  <si>
    <t>Data Scadenza</t>
  </si>
  <si>
    <t>Data Pagamento</t>
  </si>
  <si>
    <t>Giorni dopo scadenza</t>
  </si>
  <si>
    <t>Importo x giorni pagamento</t>
  </si>
  <si>
    <t>Periodo inesigibilità</t>
  </si>
  <si>
    <t>FATTURE</t>
  </si>
  <si>
    <t>Tempo medio di pagamento
 in gg.</t>
  </si>
  <si>
    <t>Tempo medio (MEDIA PONDERATA SU BASE TRIMESTRALE) di pagamento
 in gg.</t>
  </si>
  <si>
    <t>1° TRIMESTRE</t>
  </si>
  <si>
    <t>2° TRIMESTRE</t>
  </si>
  <si>
    <t>3° TRIMESTRE</t>
  </si>
  <si>
    <t>4° TRIMESTRE</t>
  </si>
  <si>
    <t>INDICE DI TEMPESTIVITA' DEI PAGAMENTI</t>
  </si>
  <si>
    <t>ISTITUTO SUPERIORE ISTITUTO SUPERIORE " G. TERRAGNI"</t>
  </si>
  <si>
    <t>22077 OLGIATE COMASCO (CO) VIA SEGANTINI 41 C.F. 95121970131 C.M. COIS011006</t>
  </si>
  <si>
    <t>2016   123/E del 29/12/2016</t>
  </si>
  <si>
    <t>PAE38/16 del 29/12/2016</t>
  </si>
  <si>
    <t>42/PA del 10/01/2017</t>
  </si>
  <si>
    <t>17F005000088 del 12/01/2017</t>
  </si>
  <si>
    <t>PAB-350 del 31/12/2016</t>
  </si>
  <si>
    <t>5/PA del 17/01/2017</t>
  </si>
  <si>
    <t>P-246 del 29/12/2016</t>
  </si>
  <si>
    <t>07 del 25/01/2017</t>
  </si>
  <si>
    <t>06/17 del 28/01/2017</t>
  </si>
  <si>
    <t>009/17 del 27/01/2017</t>
  </si>
  <si>
    <t>014/17 del 31/01/2017</t>
  </si>
  <si>
    <t>560E del 02/02/2017</t>
  </si>
  <si>
    <t>720 del 31/12/2016</t>
  </si>
  <si>
    <t>719 del 31/12/2016</t>
  </si>
  <si>
    <t>6/PA del 31/01/2017</t>
  </si>
  <si>
    <t>42/PA del 10/02/2017</t>
  </si>
  <si>
    <t>8717042392 del 10/02/2017</t>
  </si>
  <si>
    <t>2017045 del 31/01/2017</t>
  </si>
  <si>
    <t>5000096 del 07/02/2017</t>
  </si>
  <si>
    <t>35/1/PA del 31/01/2017</t>
  </si>
  <si>
    <t>42/1/PA del 31/01/2017</t>
  </si>
  <si>
    <t>A-2017-1 del 08/02/2017</t>
  </si>
  <si>
    <t>FatPAM 01 del 10/02/2017</t>
  </si>
  <si>
    <t>802 del 15/02/2017</t>
  </si>
  <si>
    <t>24 del 02/02/2017</t>
  </si>
  <si>
    <t>14/PA del 16/02/2017</t>
  </si>
  <si>
    <t>13/PA del 16/02/2017</t>
  </si>
  <si>
    <t>15/PA del 16/02/2017</t>
  </si>
  <si>
    <t>FATTPA 13_17 del 21/02/2017</t>
  </si>
  <si>
    <t>PA48/17 del 17/02/2017</t>
  </si>
  <si>
    <t>PA1700374 del 23/02/2017</t>
  </si>
  <si>
    <t>315/FE del 13/02/2017</t>
  </si>
  <si>
    <t>PAE3/17 del 22/02/2017</t>
  </si>
  <si>
    <t>FatPAM 4_2017 del 28/02/2017</t>
  </si>
  <si>
    <t>25 del 31/01/2017</t>
  </si>
  <si>
    <t>2017     8/E del 25/02/2017</t>
  </si>
  <si>
    <t>2017     4/E del 15/02/2017</t>
  </si>
  <si>
    <t>17C0018 del 28/02/2017</t>
  </si>
  <si>
    <t>23 del 31/01/2017</t>
  </si>
  <si>
    <t>24 del 31/01/2017</t>
  </si>
  <si>
    <t>81/E del 28/02/2017</t>
  </si>
  <si>
    <t>E-29 del 28/02/2017</t>
  </si>
  <si>
    <t>4 del 21/02/2017</t>
  </si>
  <si>
    <t>79/C-2017 del 01/03/2017</t>
  </si>
  <si>
    <t>102 del 28/02/2017</t>
  </si>
  <si>
    <t>81/PA del 06/03/2017</t>
  </si>
  <si>
    <t>29/PA del 28/02/2017</t>
  </si>
  <si>
    <t>13/E del 08/03/2017</t>
  </si>
  <si>
    <t>8717066096 del 07/03/2017</t>
  </si>
  <si>
    <t>PA29 del 10/03/2017</t>
  </si>
  <si>
    <t>90/PA del 15/03/2017</t>
  </si>
  <si>
    <t>66/1/PA del 28/02/2017</t>
  </si>
  <si>
    <t>2017    15/E del 14/03/2017</t>
  </si>
  <si>
    <t>56/1/PA del 28/02/2017</t>
  </si>
  <si>
    <t>2017035 del 09/03/2017</t>
  </si>
  <si>
    <t>35/PA del 13/03/2017</t>
  </si>
  <si>
    <t>1432 del 13/03/2017</t>
  </si>
  <si>
    <t>IPA_17INV00282 del 07/03/2017</t>
  </si>
  <si>
    <t>000035\PA del 03/03/2017</t>
  </si>
  <si>
    <t>100/PA del 15/03/2017</t>
  </si>
  <si>
    <t>38/PA del 20/03/2017</t>
  </si>
  <si>
    <t>353/PA del 29/03/2017</t>
  </si>
  <si>
    <t>339/PA del 28/03/2017</t>
  </si>
  <si>
    <t>5/E del 23/03/2017</t>
  </si>
  <si>
    <t>2017    18/E del 23/03/2017</t>
  </si>
  <si>
    <t>FatPAM 02 del 24/03/2017</t>
  </si>
  <si>
    <t>151/PA del 03/04/2017</t>
  </si>
  <si>
    <t>39 del 27/03/2017</t>
  </si>
  <si>
    <t>FATTPA 5_17 del 28/03/2017</t>
  </si>
  <si>
    <t>170208 del 13/03/2017</t>
  </si>
  <si>
    <t>2017    28/E del 30/03/2017</t>
  </si>
  <si>
    <t>54/PA del 31/03/2017</t>
  </si>
  <si>
    <t>6/BP del 03/04/2017</t>
  </si>
  <si>
    <t>FATTPA 8_17 del 05/04/2017</t>
  </si>
  <si>
    <t>234 del 31/03/2017</t>
  </si>
  <si>
    <t>233 del 31/03/2017</t>
  </si>
  <si>
    <t>PAB-167 del 31/03/2017</t>
  </si>
  <si>
    <t>75/PA del 31/03/2017</t>
  </si>
  <si>
    <t>262 del 31/03/2017</t>
  </si>
  <si>
    <t>000115 del 31/03/2017</t>
  </si>
  <si>
    <t>25 del 14/04/2017</t>
  </si>
  <si>
    <t>P-62 del 19/04/2017</t>
  </si>
  <si>
    <t>FATTPA 13_17 del 24/04/2017</t>
  </si>
  <si>
    <t>FATTPA 15_17 del 24/04/2017</t>
  </si>
  <si>
    <t>FATTPA 14_17 del 24/04/2017</t>
  </si>
  <si>
    <t>P-63 del 19/04/2017</t>
  </si>
  <si>
    <t>66/PA del 21/04/2017</t>
  </si>
  <si>
    <t>204M del 27/04/2017</t>
  </si>
  <si>
    <t>93/PA del 28/03/2017</t>
  </si>
  <si>
    <t>FATTPA 4_17 del 27/04/2017</t>
  </si>
  <si>
    <t>78/PA del 29/04/2017</t>
  </si>
  <si>
    <t>146/1/PA del 30/04/2017</t>
  </si>
  <si>
    <t>125/1/PA del 30/04/2017</t>
  </si>
  <si>
    <t>82/PA del 11/05/2017</t>
  </si>
  <si>
    <t>2017    61/E del 30/04/2017</t>
  </si>
  <si>
    <t>147/1/PA del 30/04/2017</t>
  </si>
  <si>
    <t>2017    54/E del 30/04/2017</t>
  </si>
  <si>
    <t>25 del 10/05/2017</t>
  </si>
  <si>
    <t>FATTPA 19_17 del 15/05/2017</t>
  </si>
  <si>
    <t>VFE00-258 del 11/05/2017</t>
  </si>
  <si>
    <t>2016/20 del 19/12/2016</t>
  </si>
  <si>
    <t>483/E del 29/05/2017</t>
  </si>
  <si>
    <t>2/PA del 27/05/2017</t>
  </si>
  <si>
    <t>20174E17560 del 23/05/2017</t>
  </si>
  <si>
    <t>01/PA del 26/05/2017</t>
  </si>
  <si>
    <t>P-88 del 22/05/2017</t>
  </si>
  <si>
    <t>8717161698 del 06/06/2017</t>
  </si>
  <si>
    <t>8717164524 del 08/06/2017</t>
  </si>
  <si>
    <t>150/1/PA del 31/05/2017</t>
  </si>
  <si>
    <t>429 del 30/04/2017</t>
  </si>
  <si>
    <t>161/1/PA del 31/05/2017</t>
  </si>
  <si>
    <t>FATTPA 22_17 del 12/06/2017</t>
  </si>
  <si>
    <t>20174E19384 del 01/06/2017</t>
  </si>
  <si>
    <t>2017    75/E del 31/05/2017</t>
  </si>
  <si>
    <t>3579 del 12/06/2017</t>
  </si>
  <si>
    <t>194/17 del 15/06/2017</t>
  </si>
  <si>
    <t>PAB-273 del 27/06/2017</t>
  </si>
  <si>
    <t>PAB-298 del 29/06/2017</t>
  </si>
  <si>
    <t>A-2017-3 del 30/06/2017</t>
  </si>
  <si>
    <t>4/PA del 02/07/2017</t>
  </si>
  <si>
    <t>001131/PA del 30/06/2017</t>
  </si>
  <si>
    <t>31 del 26/06/2017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</si>
</sst>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[$-410]dddd\ d\ mmmm\ yyyy"/>
    <numFmt numFmtId="166" formatCode="hh\.mm\.ss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6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18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sz val="18"/>
      <color theme="1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5999900102615356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1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19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1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21" fillId="0" borderId="0" xfId="0" applyFont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0" fillId="0" borderId="10" xfId="0" applyNumberFormat="1" applyBorder="1" applyAlignment="1">
      <alignment/>
    </xf>
    <xf numFmtId="14" fontId="0" fillId="0" borderId="10" xfId="0" applyNumberFormat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34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49" fontId="0" fillId="0" borderId="10" xfId="0" applyNumberFormat="1" applyBorder="1" applyAlignment="1">
      <alignment/>
    </xf>
    <xf numFmtId="4" fontId="44" fillId="0" borderId="16" xfId="0" applyNumberFormat="1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 wrapText="1"/>
    </xf>
    <xf numFmtId="0" fontId="0" fillId="34" borderId="17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4" fontId="44" fillId="0" borderId="18" xfId="0" applyNumberFormat="1" applyFont="1" applyBorder="1" applyAlignment="1">
      <alignment horizontal="center" vertical="center"/>
    </xf>
    <xf numFmtId="0" fontId="44" fillId="0" borderId="19" xfId="0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4" fontId="46" fillId="0" borderId="18" xfId="0" applyNumberFormat="1" applyFont="1" applyBorder="1" applyAlignment="1">
      <alignment horizontal="center" vertical="center"/>
    </xf>
    <xf numFmtId="0" fontId="46" fillId="0" borderId="20" xfId="0" applyFont="1" applyBorder="1" applyAlignment="1">
      <alignment horizontal="center" vertical="center"/>
    </xf>
    <xf numFmtId="0" fontId="44" fillId="0" borderId="21" xfId="0" applyFont="1" applyBorder="1" applyAlignment="1">
      <alignment horizontal="center" vertical="center"/>
    </xf>
    <xf numFmtId="0" fontId="47" fillId="34" borderId="22" xfId="0" applyFont="1" applyFill="1" applyBorder="1" applyAlignment="1">
      <alignment horizontal="center" vertical="center"/>
    </xf>
    <xf numFmtId="0" fontId="47" fillId="34" borderId="23" xfId="0" applyFont="1" applyFill="1" applyBorder="1" applyAlignment="1">
      <alignment horizontal="center" vertical="center"/>
    </xf>
    <xf numFmtId="0" fontId="47" fillId="34" borderId="17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/>
    </xf>
    <xf numFmtId="0" fontId="0" fillId="34" borderId="21" xfId="0" applyFont="1" applyFill="1" applyBorder="1" applyAlignment="1">
      <alignment horizontal="center" vertical="center"/>
    </xf>
    <xf numFmtId="0" fontId="48" fillId="34" borderId="16" xfId="0" applyFont="1" applyFill="1" applyBorder="1" applyAlignment="1">
      <alignment horizontal="center" vertical="center" wrapText="1"/>
    </xf>
    <xf numFmtId="0" fontId="48" fillId="34" borderId="17" xfId="0" applyFont="1" applyFill="1" applyBorder="1" applyAlignment="1">
      <alignment horizontal="center" vertical="center" wrapText="1"/>
    </xf>
    <xf numFmtId="0" fontId="46" fillId="0" borderId="24" xfId="0" applyFont="1" applyBorder="1" applyAlignment="1">
      <alignment horizontal="center" vertical="center"/>
    </xf>
    <xf numFmtId="2" fontId="46" fillId="0" borderId="18" xfId="0" applyNumberFormat="1" applyFont="1" applyBorder="1" applyAlignment="1">
      <alignment horizontal="center" vertical="center"/>
    </xf>
    <xf numFmtId="2" fontId="46" fillId="0" borderId="19" xfId="0" applyNumberFormat="1" applyFont="1" applyBorder="1" applyAlignment="1">
      <alignment horizontal="center" vertical="center"/>
    </xf>
    <xf numFmtId="0" fontId="47" fillId="34" borderId="25" xfId="0" applyFont="1" applyFill="1" applyBorder="1" applyAlignment="1">
      <alignment horizontal="center" vertical="center"/>
    </xf>
    <xf numFmtId="0" fontId="47" fillId="34" borderId="26" xfId="0" applyFont="1" applyFill="1" applyBorder="1" applyAlignment="1">
      <alignment horizontal="center" vertical="center"/>
    </xf>
    <xf numFmtId="0" fontId="47" fillId="34" borderId="27" xfId="0" applyFont="1" applyFill="1" applyBorder="1" applyAlignment="1">
      <alignment horizontal="center" vertical="center"/>
    </xf>
    <xf numFmtId="0" fontId="0" fillId="34" borderId="22" xfId="0" applyFont="1" applyFill="1" applyBorder="1" applyAlignment="1">
      <alignment horizontal="center" vertical="center"/>
    </xf>
    <xf numFmtId="0" fontId="41" fillId="33" borderId="16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114300</xdr:rowOff>
    </xdr:from>
    <xdr:to>
      <xdr:col>0</xdr:col>
      <xdr:colOff>904875</xdr:colOff>
      <xdr:row>4</xdr:row>
      <xdr:rowOff>104775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14300"/>
          <a:ext cx="7429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PageLayoutView="0" workbookViewId="0" topLeftCell="A1">
      <selection activeCell="E20" sqref="E20"/>
    </sheetView>
  </sheetViews>
  <sheetFormatPr defaultColWidth="9.140625" defaultRowHeight="15"/>
  <cols>
    <col min="1" max="1" width="17.57421875" style="4" customWidth="1"/>
    <col min="2" max="4" width="16.57421875" style="4" customWidth="1"/>
    <col min="5" max="5" width="14.8515625" style="4" customWidth="1"/>
    <col min="6" max="6" width="16.57421875" style="4" customWidth="1"/>
    <col min="7" max="7" width="36.57421875" style="4" customWidth="1"/>
    <col min="8" max="16384" width="9.140625" style="4" customWidth="1"/>
  </cols>
  <sheetData>
    <row r="1" ht="15">
      <c r="A1" s="3"/>
    </row>
    <row r="2" ht="15.75" customHeight="1">
      <c r="B2" s="5" t="s">
        <v>20</v>
      </c>
    </row>
    <row r="3" ht="12.75" customHeight="1">
      <c r="B3" s="2" t="s">
        <v>21</v>
      </c>
    </row>
    <row r="4" ht="15.75" thickBot="1"/>
    <row r="5" spans="2:6" ht="18" customHeight="1" thickBot="1">
      <c r="B5" s="13" t="s">
        <v>19</v>
      </c>
      <c r="F5" s="26">
        <v>2017</v>
      </c>
    </row>
    <row r="7" spans="1:6" ht="30" customHeight="1">
      <c r="A7" s="40" t="s">
        <v>1</v>
      </c>
      <c r="B7" s="41"/>
      <c r="C7" s="41"/>
      <c r="D7" s="41"/>
      <c r="E7" s="41"/>
      <c r="F7" s="42"/>
    </row>
    <row r="8" spans="1:6" ht="27" customHeight="1">
      <c r="A8" s="40" t="s">
        <v>12</v>
      </c>
      <c r="B8" s="41"/>
      <c r="C8" s="41"/>
      <c r="D8" s="41"/>
      <c r="E8" s="41"/>
      <c r="F8" s="42"/>
    </row>
    <row r="9" spans="1:6" ht="30.75" customHeight="1">
      <c r="A9" s="53" t="s">
        <v>0</v>
      </c>
      <c r="B9" s="44"/>
      <c r="C9" s="43" t="s">
        <v>6</v>
      </c>
      <c r="D9" s="44"/>
      <c r="E9" s="31" t="s">
        <v>13</v>
      </c>
      <c r="F9" s="32"/>
    </row>
    <row r="10" spans="1:6" ht="29.25" customHeight="1" thickBot="1">
      <c r="A10" s="47">
        <f>SUM(B16:B19)</f>
        <v>161</v>
      </c>
      <c r="B10" s="38"/>
      <c r="C10" s="37">
        <f>SUM(C16:D19)</f>
        <v>232025.87</v>
      </c>
      <c r="D10" s="38"/>
      <c r="E10" s="48">
        <f>('Trimestre 1'!H1+'Trimestre 2'!H1+'Trimestre 3'!H1+'Trimestre 4'!H1)/C10</f>
        <v>-28.000672856005234</v>
      </c>
      <c r="F10" s="49"/>
    </row>
    <row r="11" spans="1:6" ht="38.25" customHeight="1">
      <c r="A11" s="6"/>
      <c r="B11" s="6"/>
      <c r="C11" s="6"/>
      <c r="D11" s="6"/>
      <c r="E11" s="6"/>
      <c r="F11" s="6"/>
    </row>
    <row r="12" spans="1:6" ht="35.25" customHeight="1" thickBot="1">
      <c r="A12" s="7"/>
      <c r="B12" s="7"/>
      <c r="C12" s="7"/>
      <c r="D12" s="7"/>
      <c r="E12" s="7"/>
      <c r="F12" s="7"/>
    </row>
    <row r="13" spans="1:6" ht="36.75" customHeight="1">
      <c r="A13" s="50" t="s">
        <v>2</v>
      </c>
      <c r="B13" s="51"/>
      <c r="C13" s="51"/>
      <c r="D13" s="51"/>
      <c r="E13" s="51"/>
      <c r="F13" s="52"/>
    </row>
    <row r="14" spans="1:6" ht="27" customHeight="1">
      <c r="A14" s="40" t="s">
        <v>3</v>
      </c>
      <c r="B14" s="41"/>
      <c r="C14" s="41"/>
      <c r="D14" s="41"/>
      <c r="E14" s="41"/>
      <c r="F14" s="42"/>
    </row>
    <row r="15" spans="1:12" ht="46.5" customHeight="1">
      <c r="A15" s="21" t="s">
        <v>4</v>
      </c>
      <c r="B15" s="27" t="s">
        <v>0</v>
      </c>
      <c r="C15" s="43" t="s">
        <v>6</v>
      </c>
      <c r="D15" s="44"/>
      <c r="E15" s="45" t="s">
        <v>14</v>
      </c>
      <c r="F15" s="46"/>
      <c r="H15" s="8"/>
      <c r="I15" s="8"/>
      <c r="J15" s="8"/>
      <c r="K15" s="8"/>
      <c r="L15" s="8"/>
    </row>
    <row r="16" spans="1:12" ht="22.5" customHeight="1">
      <c r="A16" s="22" t="s">
        <v>15</v>
      </c>
      <c r="B16" s="23">
        <f>'Trimestre 1'!C1</f>
        <v>91</v>
      </c>
      <c r="C16" s="29">
        <f>'Trimestre 1'!B1</f>
        <v>168696.68</v>
      </c>
      <c r="D16" s="39"/>
      <c r="E16" s="29">
        <f>'Trimestre 1'!G1</f>
        <v>-27.648484249956788</v>
      </c>
      <c r="F16" s="30"/>
      <c r="H16" s="9"/>
      <c r="I16" s="10"/>
      <c r="J16" s="10"/>
      <c r="K16" s="8"/>
      <c r="L16" s="8"/>
    </row>
    <row r="17" spans="1:12" ht="22.5" customHeight="1">
      <c r="A17" s="22" t="s">
        <v>16</v>
      </c>
      <c r="B17" s="23">
        <f>'Trimestre 2'!C1</f>
        <v>70</v>
      </c>
      <c r="C17" s="29">
        <f>'Trimestre 2'!B1</f>
        <v>63329.19</v>
      </c>
      <c r="D17" s="39"/>
      <c r="E17" s="29">
        <f>'Trimestre 2'!G1</f>
        <v>-26.739479851234478</v>
      </c>
      <c r="F17" s="30"/>
      <c r="H17" s="8"/>
      <c r="I17" s="8"/>
      <c r="J17" s="8"/>
      <c r="K17" s="8"/>
      <c r="L17" s="8"/>
    </row>
    <row r="18" spans="1:6" ht="22.5" customHeight="1">
      <c r="A18" s="22" t="s">
        <v>17</v>
      </c>
      <c r="B18" s="23">
        <v>0</v>
      </c>
      <c r="C18" s="29"/>
      <c r="D18" s="39"/>
      <c r="E18" s="29"/>
      <c r="F18" s="30"/>
    </row>
    <row r="19" spans="1:6" ht="21.75" customHeight="1" thickBot="1">
      <c r="A19" s="24" t="s">
        <v>18</v>
      </c>
      <c r="B19" s="25">
        <f>'Trimestre 4'!C1</f>
        <v>0</v>
      </c>
      <c r="C19" s="34">
        <f>'Trimestre 4'!B1</f>
        <v>0</v>
      </c>
      <c r="D19" s="36"/>
      <c r="E19" s="34">
        <f>'Trimestre 4'!G1</f>
        <v>0</v>
      </c>
      <c r="F19" s="35"/>
    </row>
    <row r="20" spans="1:6" ht="46.5" customHeight="1">
      <c r="A20" s="11"/>
      <c r="B20" s="12"/>
      <c r="C20" s="33"/>
      <c r="D20" s="33"/>
      <c r="E20" s="12"/>
      <c r="F20" s="12"/>
    </row>
  </sheetData>
  <sheetProtection/>
  <mergeCells count="21">
    <mergeCell ref="C9:D9"/>
    <mergeCell ref="C16:D16"/>
    <mergeCell ref="A7:F7"/>
    <mergeCell ref="A14:F14"/>
    <mergeCell ref="C15:D15"/>
    <mergeCell ref="E15:F15"/>
    <mergeCell ref="A8:F8"/>
    <mergeCell ref="A10:B10"/>
    <mergeCell ref="E10:F10"/>
    <mergeCell ref="A13:F13"/>
    <mergeCell ref="A9:B9"/>
    <mergeCell ref="E16:F16"/>
    <mergeCell ref="E9:F9"/>
    <mergeCell ref="C20:D20"/>
    <mergeCell ref="E19:F19"/>
    <mergeCell ref="C19:D19"/>
    <mergeCell ref="C10:D10"/>
    <mergeCell ref="C18:D18"/>
    <mergeCell ref="E17:F17"/>
    <mergeCell ref="C17:D17"/>
    <mergeCell ref="E18:F18"/>
  </mergeCells>
  <printOptions/>
  <pageMargins left="0.7086614173228347" right="0.7086614173228347" top="0.7480314960629921" bottom="0.7480314960629921" header="0.31496062992125984" footer="0.31496062992125984"/>
  <pageSetup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168696.68</v>
      </c>
      <c r="C1">
        <f>COUNTA(A4:A203)</f>
        <v>91</v>
      </c>
      <c r="G1" s="20">
        <f>IF(B1&lt;&gt;0,H1/B1,0)</f>
        <v>-27.648484249956788</v>
      </c>
      <c r="H1" s="19">
        <f>SUM(H4:H195)</f>
        <v>-4664207.5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 t="s">
        <v>22</v>
      </c>
      <c r="B4" s="16">
        <v>320</v>
      </c>
      <c r="C4" s="17">
        <v>42764</v>
      </c>
      <c r="D4" s="17">
        <v>42747</v>
      </c>
      <c r="E4" s="17"/>
      <c r="F4" s="17"/>
      <c r="G4" s="1">
        <f>D4-C4-(F4-E4)</f>
        <v>-17</v>
      </c>
      <c r="H4" s="16">
        <f>B4*G4</f>
        <v>-5440</v>
      </c>
    </row>
    <row r="5" spans="1:8" ht="15">
      <c r="A5" s="28" t="s">
        <v>23</v>
      </c>
      <c r="B5" s="16">
        <v>550</v>
      </c>
      <c r="C5" s="17">
        <v>42776</v>
      </c>
      <c r="D5" s="17">
        <v>42747</v>
      </c>
      <c r="E5" s="17"/>
      <c r="F5" s="17"/>
      <c r="G5" s="1">
        <f aca="true" t="shared" si="0" ref="G5:G68">D5-C5-(F5-E5)</f>
        <v>-29</v>
      </c>
      <c r="H5" s="16">
        <f aca="true" t="shared" si="1" ref="H5:H68">B5*G5</f>
        <v>-15950</v>
      </c>
    </row>
    <row r="6" spans="1:8" ht="15">
      <c r="A6" s="28" t="s">
        <v>24</v>
      </c>
      <c r="B6" s="16">
        <v>4715</v>
      </c>
      <c r="C6" s="17">
        <v>42776</v>
      </c>
      <c r="D6" s="17">
        <v>42747</v>
      </c>
      <c r="E6" s="17"/>
      <c r="F6" s="17"/>
      <c r="G6" s="1">
        <f t="shared" si="0"/>
        <v>-29</v>
      </c>
      <c r="H6" s="16">
        <f t="shared" si="1"/>
        <v>-136735</v>
      </c>
    </row>
    <row r="7" spans="1:8" ht="15">
      <c r="A7" s="28" t="s">
        <v>25</v>
      </c>
      <c r="B7" s="16">
        <v>153.29</v>
      </c>
      <c r="C7" s="17">
        <v>42778</v>
      </c>
      <c r="D7" s="17">
        <v>42748</v>
      </c>
      <c r="E7" s="17"/>
      <c r="F7" s="17"/>
      <c r="G7" s="1">
        <f t="shared" si="0"/>
        <v>-30</v>
      </c>
      <c r="H7" s="16">
        <f t="shared" si="1"/>
        <v>-4598.7</v>
      </c>
    </row>
    <row r="8" spans="1:8" ht="15">
      <c r="A8" s="28" t="s">
        <v>26</v>
      </c>
      <c r="B8" s="16">
        <v>567</v>
      </c>
      <c r="C8" s="17">
        <v>42788</v>
      </c>
      <c r="D8" s="17">
        <v>42762</v>
      </c>
      <c r="E8" s="17"/>
      <c r="F8" s="17"/>
      <c r="G8" s="1">
        <f t="shared" si="0"/>
        <v>-26</v>
      </c>
      <c r="H8" s="16">
        <f t="shared" si="1"/>
        <v>-14742</v>
      </c>
    </row>
    <row r="9" spans="1:8" ht="15">
      <c r="A9" s="28" t="s">
        <v>27</v>
      </c>
      <c r="B9" s="16">
        <v>480</v>
      </c>
      <c r="C9" s="17">
        <v>42788</v>
      </c>
      <c r="D9" s="17">
        <v>42762</v>
      </c>
      <c r="E9" s="17"/>
      <c r="F9" s="17"/>
      <c r="G9" s="1">
        <f t="shared" si="0"/>
        <v>-26</v>
      </c>
      <c r="H9" s="16">
        <f t="shared" si="1"/>
        <v>-12480</v>
      </c>
    </row>
    <row r="10" spans="1:8" ht="15">
      <c r="A10" s="28" t="s">
        <v>28</v>
      </c>
      <c r="B10" s="16">
        <v>732.08</v>
      </c>
      <c r="C10" s="17">
        <v>42791</v>
      </c>
      <c r="D10" s="17">
        <v>42762</v>
      </c>
      <c r="E10" s="17"/>
      <c r="F10" s="17"/>
      <c r="G10" s="1">
        <f t="shared" si="0"/>
        <v>-29</v>
      </c>
      <c r="H10" s="16">
        <f t="shared" si="1"/>
        <v>-21230.32</v>
      </c>
    </row>
    <row r="11" spans="1:8" ht="15">
      <c r="A11" s="28" t="s">
        <v>29</v>
      </c>
      <c r="B11" s="16">
        <v>4560</v>
      </c>
      <c r="C11" s="17">
        <v>42791</v>
      </c>
      <c r="D11" s="17">
        <v>42769</v>
      </c>
      <c r="E11" s="17"/>
      <c r="F11" s="17"/>
      <c r="G11" s="1">
        <f t="shared" si="0"/>
        <v>-22</v>
      </c>
      <c r="H11" s="16">
        <f t="shared" si="1"/>
        <v>-100320</v>
      </c>
    </row>
    <row r="12" spans="1:8" ht="15">
      <c r="A12" s="28" t="s">
        <v>30</v>
      </c>
      <c r="B12" s="16">
        <v>2312</v>
      </c>
      <c r="C12" s="17">
        <v>42796</v>
      </c>
      <c r="D12" s="17">
        <v>42769</v>
      </c>
      <c r="E12" s="17"/>
      <c r="F12" s="17"/>
      <c r="G12" s="1">
        <f t="shared" si="0"/>
        <v>-27</v>
      </c>
      <c r="H12" s="16">
        <f t="shared" si="1"/>
        <v>-62424</v>
      </c>
    </row>
    <row r="13" spans="1:8" ht="15">
      <c r="A13" s="28" t="s">
        <v>31</v>
      </c>
      <c r="B13" s="16">
        <v>2499</v>
      </c>
      <c r="C13" s="17">
        <v>42793</v>
      </c>
      <c r="D13" s="17">
        <v>42773</v>
      </c>
      <c r="E13" s="17"/>
      <c r="F13" s="17"/>
      <c r="G13" s="1">
        <f t="shared" si="0"/>
        <v>-20</v>
      </c>
      <c r="H13" s="16">
        <f t="shared" si="1"/>
        <v>-49980</v>
      </c>
    </row>
    <row r="14" spans="1:8" ht="15">
      <c r="A14" s="28" t="s">
        <v>32</v>
      </c>
      <c r="B14" s="16">
        <v>189</v>
      </c>
      <c r="C14" s="17">
        <v>42797</v>
      </c>
      <c r="D14" s="17">
        <v>42773</v>
      </c>
      <c r="E14" s="17"/>
      <c r="F14" s="17"/>
      <c r="G14" s="1">
        <f t="shared" si="0"/>
        <v>-24</v>
      </c>
      <c r="H14" s="16">
        <f t="shared" si="1"/>
        <v>-4536</v>
      </c>
    </row>
    <row r="15" spans="1:8" ht="15">
      <c r="A15" s="28" t="s">
        <v>33</v>
      </c>
      <c r="B15" s="16">
        <v>4000</v>
      </c>
      <c r="C15" s="17">
        <v>42800</v>
      </c>
      <c r="D15" s="17">
        <v>42773</v>
      </c>
      <c r="E15" s="17"/>
      <c r="F15" s="17"/>
      <c r="G15" s="1">
        <f t="shared" si="0"/>
        <v>-27</v>
      </c>
      <c r="H15" s="16">
        <f t="shared" si="1"/>
        <v>-108000</v>
      </c>
    </row>
    <row r="16" spans="1:8" ht="15">
      <c r="A16" s="28" t="s">
        <v>34</v>
      </c>
      <c r="B16" s="16">
        <v>261</v>
      </c>
      <c r="C16" s="17">
        <v>42803</v>
      </c>
      <c r="D16" s="17">
        <v>42773</v>
      </c>
      <c r="E16" s="17"/>
      <c r="F16" s="17"/>
      <c r="G16" s="1">
        <f t="shared" si="0"/>
        <v>-30</v>
      </c>
      <c r="H16" s="16">
        <f t="shared" si="1"/>
        <v>-7830</v>
      </c>
    </row>
    <row r="17" spans="1:8" ht="15">
      <c r="A17" s="28" t="s">
        <v>35</v>
      </c>
      <c r="B17" s="16">
        <v>180</v>
      </c>
      <c r="C17" s="17">
        <v>42803</v>
      </c>
      <c r="D17" s="17">
        <v>42773</v>
      </c>
      <c r="E17" s="17"/>
      <c r="F17" s="17"/>
      <c r="G17" s="1">
        <f t="shared" si="0"/>
        <v>-30</v>
      </c>
      <c r="H17" s="16">
        <f t="shared" si="1"/>
        <v>-5400</v>
      </c>
    </row>
    <row r="18" spans="1:8" ht="15">
      <c r="A18" s="28" t="s">
        <v>36</v>
      </c>
      <c r="B18" s="16">
        <v>288</v>
      </c>
      <c r="C18" s="17">
        <v>42803</v>
      </c>
      <c r="D18" s="17">
        <v>42773</v>
      </c>
      <c r="E18" s="17"/>
      <c r="F18" s="17"/>
      <c r="G18" s="1">
        <f t="shared" si="0"/>
        <v>-30</v>
      </c>
      <c r="H18" s="16">
        <f t="shared" si="1"/>
        <v>-8640</v>
      </c>
    </row>
    <row r="19" spans="1:8" ht="15">
      <c r="A19" s="28" t="s">
        <v>26</v>
      </c>
      <c r="B19" s="16">
        <v>0</v>
      </c>
      <c r="C19" s="17">
        <v>42788</v>
      </c>
      <c r="D19" s="17">
        <v>42773</v>
      </c>
      <c r="E19" s="17"/>
      <c r="F19" s="17"/>
      <c r="G19" s="1">
        <f t="shared" si="0"/>
        <v>-15</v>
      </c>
      <c r="H19" s="16">
        <f t="shared" si="1"/>
        <v>0</v>
      </c>
    </row>
    <row r="20" spans="1:8" ht="15">
      <c r="A20" s="28" t="s">
        <v>28</v>
      </c>
      <c r="B20" s="16">
        <v>0</v>
      </c>
      <c r="C20" s="17">
        <v>42791</v>
      </c>
      <c r="D20" s="17">
        <v>42773</v>
      </c>
      <c r="E20" s="17"/>
      <c r="F20" s="17"/>
      <c r="G20" s="1">
        <f t="shared" si="0"/>
        <v>-18</v>
      </c>
      <c r="H20" s="16">
        <f t="shared" si="1"/>
        <v>0</v>
      </c>
    </row>
    <row r="21" spans="1:8" ht="15">
      <c r="A21" s="28" t="s">
        <v>27</v>
      </c>
      <c r="B21" s="16">
        <v>0</v>
      </c>
      <c r="C21" s="17">
        <v>42788</v>
      </c>
      <c r="D21" s="17">
        <v>42773</v>
      </c>
      <c r="E21" s="17"/>
      <c r="F21" s="17"/>
      <c r="G21" s="1">
        <f t="shared" si="0"/>
        <v>-15</v>
      </c>
      <c r="H21" s="16">
        <f t="shared" si="1"/>
        <v>0</v>
      </c>
    </row>
    <row r="22" spans="1:8" ht="15">
      <c r="A22" s="28" t="s">
        <v>36</v>
      </c>
      <c r="B22" s="16">
        <v>32</v>
      </c>
      <c r="C22" s="17">
        <v>42803</v>
      </c>
      <c r="D22" s="17">
        <v>42773</v>
      </c>
      <c r="E22" s="17"/>
      <c r="F22" s="17"/>
      <c r="G22" s="1">
        <f t="shared" si="0"/>
        <v>-30</v>
      </c>
      <c r="H22" s="16">
        <f t="shared" si="1"/>
        <v>-960</v>
      </c>
    </row>
    <row r="23" spans="1:8" ht="15">
      <c r="A23" s="28" t="s">
        <v>33</v>
      </c>
      <c r="B23" s="16">
        <v>0</v>
      </c>
      <c r="C23" s="17">
        <v>42800</v>
      </c>
      <c r="D23" s="17">
        <v>42773</v>
      </c>
      <c r="E23" s="17"/>
      <c r="F23" s="17"/>
      <c r="G23" s="1">
        <f t="shared" si="0"/>
        <v>-27</v>
      </c>
      <c r="H23" s="16">
        <f t="shared" si="1"/>
        <v>0</v>
      </c>
    </row>
    <row r="24" spans="1:8" ht="15">
      <c r="A24" s="28" t="s">
        <v>34</v>
      </c>
      <c r="B24" s="16">
        <v>29</v>
      </c>
      <c r="C24" s="17">
        <v>42803</v>
      </c>
      <c r="D24" s="17">
        <v>42773</v>
      </c>
      <c r="E24" s="17"/>
      <c r="F24" s="17"/>
      <c r="G24" s="1">
        <f t="shared" si="0"/>
        <v>-30</v>
      </c>
      <c r="H24" s="16">
        <f t="shared" si="1"/>
        <v>-870</v>
      </c>
    </row>
    <row r="25" spans="1:8" ht="15">
      <c r="A25" s="28" t="s">
        <v>35</v>
      </c>
      <c r="B25" s="16">
        <v>20</v>
      </c>
      <c r="C25" s="17">
        <v>42803</v>
      </c>
      <c r="D25" s="17">
        <v>42773</v>
      </c>
      <c r="E25" s="17"/>
      <c r="F25" s="17"/>
      <c r="G25" s="1">
        <f t="shared" si="0"/>
        <v>-30</v>
      </c>
      <c r="H25" s="16">
        <f t="shared" si="1"/>
        <v>-600</v>
      </c>
    </row>
    <row r="26" spans="1:8" ht="15">
      <c r="A26" s="28" t="s">
        <v>37</v>
      </c>
      <c r="B26" s="16">
        <v>3523.5</v>
      </c>
      <c r="C26" s="17">
        <v>42807</v>
      </c>
      <c r="D26" s="17">
        <v>42779</v>
      </c>
      <c r="E26" s="17"/>
      <c r="F26" s="17"/>
      <c r="G26" s="1">
        <f t="shared" si="0"/>
        <v>-28</v>
      </c>
      <c r="H26" s="16">
        <f t="shared" si="1"/>
        <v>-98658</v>
      </c>
    </row>
    <row r="27" spans="1:8" ht="15">
      <c r="A27" s="28" t="s">
        <v>38</v>
      </c>
      <c r="B27" s="16">
        <v>61.19</v>
      </c>
      <c r="C27" s="17">
        <v>42807</v>
      </c>
      <c r="D27" s="17">
        <v>42779</v>
      </c>
      <c r="E27" s="17"/>
      <c r="F27" s="17"/>
      <c r="G27" s="1">
        <f t="shared" si="0"/>
        <v>-28</v>
      </c>
      <c r="H27" s="16">
        <f t="shared" si="1"/>
        <v>-1713.32</v>
      </c>
    </row>
    <row r="28" spans="1:8" ht="15">
      <c r="A28" s="28" t="s">
        <v>39</v>
      </c>
      <c r="B28" s="16">
        <v>195</v>
      </c>
      <c r="C28" s="17">
        <v>42804</v>
      </c>
      <c r="D28" s="17">
        <v>42790</v>
      </c>
      <c r="E28" s="17"/>
      <c r="F28" s="17"/>
      <c r="G28" s="1">
        <f t="shared" si="0"/>
        <v>-14</v>
      </c>
      <c r="H28" s="16">
        <f t="shared" si="1"/>
        <v>-2730</v>
      </c>
    </row>
    <row r="29" spans="1:8" ht="15">
      <c r="A29" s="28" t="s">
        <v>40</v>
      </c>
      <c r="B29" s="16">
        <v>475.69</v>
      </c>
      <c r="C29" s="17">
        <v>42805</v>
      </c>
      <c r="D29" s="17">
        <v>42790</v>
      </c>
      <c r="E29" s="17"/>
      <c r="F29" s="17"/>
      <c r="G29" s="1">
        <f t="shared" si="0"/>
        <v>-15</v>
      </c>
      <c r="H29" s="16">
        <f t="shared" si="1"/>
        <v>-7135.35</v>
      </c>
    </row>
    <row r="30" spans="1:8" ht="15">
      <c r="A30" s="28" t="s">
        <v>41</v>
      </c>
      <c r="B30" s="16">
        <v>225</v>
      </c>
      <c r="C30" s="17">
        <v>42805</v>
      </c>
      <c r="D30" s="17">
        <v>42790</v>
      </c>
      <c r="E30" s="17"/>
      <c r="F30" s="17"/>
      <c r="G30" s="1">
        <f t="shared" si="0"/>
        <v>-15</v>
      </c>
      <c r="H30" s="16">
        <f t="shared" si="1"/>
        <v>-3375</v>
      </c>
    </row>
    <row r="31" spans="1:8" ht="15">
      <c r="A31" s="28" t="s">
        <v>42</v>
      </c>
      <c r="B31" s="16">
        <v>270</v>
      </c>
      <c r="C31" s="17">
        <v>42805</v>
      </c>
      <c r="D31" s="17">
        <v>42790</v>
      </c>
      <c r="E31" s="17"/>
      <c r="F31" s="17"/>
      <c r="G31" s="1">
        <f t="shared" si="0"/>
        <v>-15</v>
      </c>
      <c r="H31" s="16">
        <f t="shared" si="1"/>
        <v>-4050</v>
      </c>
    </row>
    <row r="32" spans="1:8" ht="15">
      <c r="A32" s="28" t="s">
        <v>43</v>
      </c>
      <c r="B32" s="16">
        <v>1890.4</v>
      </c>
      <c r="C32" s="17">
        <v>42805</v>
      </c>
      <c r="D32" s="17">
        <v>42790</v>
      </c>
      <c r="E32" s="17"/>
      <c r="F32" s="17"/>
      <c r="G32" s="1">
        <f t="shared" si="0"/>
        <v>-15</v>
      </c>
      <c r="H32" s="16">
        <f t="shared" si="1"/>
        <v>-28356</v>
      </c>
    </row>
    <row r="33" spans="1:8" ht="15">
      <c r="A33" s="28" t="s">
        <v>44</v>
      </c>
      <c r="B33" s="16">
        <v>300</v>
      </c>
      <c r="C33" s="17">
        <v>42809</v>
      </c>
      <c r="D33" s="17">
        <v>42790</v>
      </c>
      <c r="E33" s="17"/>
      <c r="F33" s="17"/>
      <c r="G33" s="1">
        <f t="shared" si="0"/>
        <v>-19</v>
      </c>
      <c r="H33" s="16">
        <f t="shared" si="1"/>
        <v>-5700</v>
      </c>
    </row>
    <row r="34" spans="1:8" ht="15">
      <c r="A34" s="28" t="s">
        <v>45</v>
      </c>
      <c r="B34" s="16">
        <v>848.05</v>
      </c>
      <c r="C34" s="17">
        <v>42814</v>
      </c>
      <c r="D34" s="17">
        <v>42790</v>
      </c>
      <c r="E34" s="17"/>
      <c r="F34" s="17"/>
      <c r="G34" s="1">
        <f t="shared" si="0"/>
        <v>-24</v>
      </c>
      <c r="H34" s="16">
        <f t="shared" si="1"/>
        <v>-20353.199999999997</v>
      </c>
    </row>
    <row r="35" spans="1:8" ht="15">
      <c r="A35" s="28" t="s">
        <v>46</v>
      </c>
      <c r="B35" s="16">
        <v>150.4</v>
      </c>
      <c r="C35" s="17">
        <v>42810</v>
      </c>
      <c r="D35" s="17">
        <v>42790</v>
      </c>
      <c r="E35" s="17"/>
      <c r="F35" s="17"/>
      <c r="G35" s="1">
        <f t="shared" si="0"/>
        <v>-20</v>
      </c>
      <c r="H35" s="16">
        <f t="shared" si="1"/>
        <v>-3008</v>
      </c>
    </row>
    <row r="36" spans="1:8" ht="15">
      <c r="A36" s="28" t="s">
        <v>47</v>
      </c>
      <c r="B36" s="16">
        <v>475</v>
      </c>
      <c r="C36" s="17">
        <v>42814</v>
      </c>
      <c r="D36" s="17">
        <v>42790</v>
      </c>
      <c r="E36" s="17"/>
      <c r="F36" s="17"/>
      <c r="G36" s="1">
        <f t="shared" si="0"/>
        <v>-24</v>
      </c>
      <c r="H36" s="16">
        <f t="shared" si="1"/>
        <v>-11400</v>
      </c>
    </row>
    <row r="37" spans="1:8" ht="15">
      <c r="A37" s="28" t="s">
        <v>48</v>
      </c>
      <c r="B37" s="16">
        <v>320</v>
      </c>
      <c r="C37" s="17">
        <v>42814</v>
      </c>
      <c r="D37" s="17">
        <v>42790</v>
      </c>
      <c r="E37" s="17"/>
      <c r="F37" s="17"/>
      <c r="G37" s="1">
        <f t="shared" si="0"/>
        <v>-24</v>
      </c>
      <c r="H37" s="16">
        <f t="shared" si="1"/>
        <v>-7680</v>
      </c>
    </row>
    <row r="38" spans="1:8" ht="15">
      <c r="A38" s="28" t="s">
        <v>49</v>
      </c>
      <c r="B38" s="16">
        <v>230</v>
      </c>
      <c r="C38" s="17">
        <v>42814</v>
      </c>
      <c r="D38" s="17">
        <v>42790</v>
      </c>
      <c r="E38" s="17"/>
      <c r="F38" s="17"/>
      <c r="G38" s="1">
        <f t="shared" si="0"/>
        <v>-24</v>
      </c>
      <c r="H38" s="16">
        <f t="shared" si="1"/>
        <v>-5520</v>
      </c>
    </row>
    <row r="39" spans="1:8" ht="15">
      <c r="A39" s="28" t="s">
        <v>50</v>
      </c>
      <c r="B39" s="16">
        <v>783</v>
      </c>
      <c r="C39" s="17">
        <v>42820</v>
      </c>
      <c r="D39" s="17">
        <v>42795</v>
      </c>
      <c r="E39" s="17"/>
      <c r="F39" s="17"/>
      <c r="G39" s="1">
        <f t="shared" si="0"/>
        <v>-25</v>
      </c>
      <c r="H39" s="16">
        <f t="shared" si="1"/>
        <v>-19575</v>
      </c>
    </row>
    <row r="40" spans="1:8" ht="15">
      <c r="A40" s="28" t="s">
        <v>51</v>
      </c>
      <c r="B40" s="16">
        <v>185.25</v>
      </c>
      <c r="C40" s="17">
        <v>42820</v>
      </c>
      <c r="D40" s="17">
        <v>42797</v>
      </c>
      <c r="E40" s="17"/>
      <c r="F40" s="17"/>
      <c r="G40" s="1">
        <f t="shared" si="0"/>
        <v>-23</v>
      </c>
      <c r="H40" s="16">
        <f t="shared" si="1"/>
        <v>-4260.75</v>
      </c>
    </row>
    <row r="41" spans="1:8" ht="15">
      <c r="A41" s="28" t="s">
        <v>52</v>
      </c>
      <c r="B41" s="16">
        <v>419.87</v>
      </c>
      <c r="C41" s="17">
        <v>42820</v>
      </c>
      <c r="D41" s="17">
        <v>42797</v>
      </c>
      <c r="E41" s="17"/>
      <c r="F41" s="17"/>
      <c r="G41" s="1">
        <f t="shared" si="0"/>
        <v>-23</v>
      </c>
      <c r="H41" s="16">
        <f t="shared" si="1"/>
        <v>-9657.01</v>
      </c>
    </row>
    <row r="42" spans="1:8" ht="15">
      <c r="A42" s="28" t="s">
        <v>53</v>
      </c>
      <c r="B42" s="16">
        <v>2157.17</v>
      </c>
      <c r="C42" s="17">
        <v>42814</v>
      </c>
      <c r="D42" s="17">
        <v>42797</v>
      </c>
      <c r="E42" s="17"/>
      <c r="F42" s="17"/>
      <c r="G42" s="1">
        <f t="shared" si="0"/>
        <v>-17</v>
      </c>
      <c r="H42" s="16">
        <f t="shared" si="1"/>
        <v>-36671.89</v>
      </c>
    </row>
    <row r="43" spans="1:8" ht="15">
      <c r="A43" s="28" t="s">
        <v>54</v>
      </c>
      <c r="B43" s="16">
        <v>550</v>
      </c>
      <c r="C43" s="17">
        <v>42826</v>
      </c>
      <c r="D43" s="17">
        <v>42797</v>
      </c>
      <c r="E43" s="17"/>
      <c r="F43" s="17"/>
      <c r="G43" s="1">
        <f t="shared" si="0"/>
        <v>-29</v>
      </c>
      <c r="H43" s="16">
        <f t="shared" si="1"/>
        <v>-15950</v>
      </c>
    </row>
    <row r="44" spans="1:8" ht="15">
      <c r="A44" s="28" t="s">
        <v>55</v>
      </c>
      <c r="B44" s="16">
        <v>127.64</v>
      </c>
      <c r="C44" s="17">
        <v>42826</v>
      </c>
      <c r="D44" s="17">
        <v>42797</v>
      </c>
      <c r="E44" s="17"/>
      <c r="F44" s="17"/>
      <c r="G44" s="1">
        <f t="shared" si="0"/>
        <v>-29</v>
      </c>
      <c r="H44" s="16">
        <f t="shared" si="1"/>
        <v>-3701.56</v>
      </c>
    </row>
    <row r="45" spans="1:8" ht="15">
      <c r="A45" s="28" t="s">
        <v>56</v>
      </c>
      <c r="B45" s="16">
        <v>240</v>
      </c>
      <c r="C45" s="17">
        <v>42826</v>
      </c>
      <c r="D45" s="17">
        <v>42797</v>
      </c>
      <c r="E45" s="17"/>
      <c r="F45" s="17"/>
      <c r="G45" s="1">
        <f t="shared" si="0"/>
        <v>-29</v>
      </c>
      <c r="H45" s="16">
        <f t="shared" si="1"/>
        <v>-6960</v>
      </c>
    </row>
    <row r="46" spans="1:8" ht="15">
      <c r="A46" s="28" t="s">
        <v>57</v>
      </c>
      <c r="B46" s="16">
        <v>240.38</v>
      </c>
      <c r="C46" s="17">
        <v>42824</v>
      </c>
      <c r="D46" s="17">
        <v>42797</v>
      </c>
      <c r="E46" s="17"/>
      <c r="F46" s="17"/>
      <c r="G46" s="1">
        <f t="shared" si="0"/>
        <v>-27</v>
      </c>
      <c r="H46" s="16">
        <f t="shared" si="1"/>
        <v>-6490.26</v>
      </c>
    </row>
    <row r="47" spans="1:8" ht="15">
      <c r="A47" s="28" t="s">
        <v>58</v>
      </c>
      <c r="B47" s="16">
        <v>351</v>
      </c>
      <c r="C47" s="17">
        <v>42824</v>
      </c>
      <c r="D47" s="17">
        <v>42797</v>
      </c>
      <c r="E47" s="17"/>
      <c r="F47" s="17"/>
      <c r="G47" s="1">
        <f t="shared" si="0"/>
        <v>-27</v>
      </c>
      <c r="H47" s="16">
        <f t="shared" si="1"/>
        <v>-9477</v>
      </c>
    </row>
    <row r="48" spans="1:8" ht="15">
      <c r="A48" s="28" t="s">
        <v>39</v>
      </c>
      <c r="B48" s="16">
        <v>0</v>
      </c>
      <c r="C48" s="17">
        <v>42804</v>
      </c>
      <c r="D48" s="17">
        <v>42797</v>
      </c>
      <c r="E48" s="17"/>
      <c r="F48" s="17"/>
      <c r="G48" s="1">
        <f t="shared" si="0"/>
        <v>-7</v>
      </c>
      <c r="H48" s="16">
        <f t="shared" si="1"/>
        <v>0</v>
      </c>
    </row>
    <row r="49" spans="1:8" ht="15">
      <c r="A49" s="28" t="s">
        <v>40</v>
      </c>
      <c r="B49" s="16">
        <v>0</v>
      </c>
      <c r="C49" s="17">
        <v>42805</v>
      </c>
      <c r="D49" s="17">
        <v>42797</v>
      </c>
      <c r="E49" s="17"/>
      <c r="F49" s="17"/>
      <c r="G49" s="1">
        <f t="shared" si="0"/>
        <v>-8</v>
      </c>
      <c r="H49" s="16">
        <f t="shared" si="1"/>
        <v>0</v>
      </c>
    </row>
    <row r="50" spans="1:8" ht="15">
      <c r="A50" s="28" t="s">
        <v>41</v>
      </c>
      <c r="B50" s="16">
        <v>0</v>
      </c>
      <c r="C50" s="17">
        <v>42805</v>
      </c>
      <c r="D50" s="17">
        <v>42797</v>
      </c>
      <c r="E50" s="17"/>
      <c r="F50" s="17"/>
      <c r="G50" s="1">
        <f t="shared" si="0"/>
        <v>-8</v>
      </c>
      <c r="H50" s="16">
        <f t="shared" si="1"/>
        <v>0</v>
      </c>
    </row>
    <row r="51" spans="1:8" ht="15">
      <c r="A51" s="28" t="s">
        <v>42</v>
      </c>
      <c r="B51" s="16">
        <v>0</v>
      </c>
      <c r="C51" s="17">
        <v>42805</v>
      </c>
      <c r="D51" s="17">
        <v>42797</v>
      </c>
      <c r="E51" s="17"/>
      <c r="F51" s="17"/>
      <c r="G51" s="1">
        <f t="shared" si="0"/>
        <v>-8</v>
      </c>
      <c r="H51" s="16">
        <f t="shared" si="1"/>
        <v>0</v>
      </c>
    </row>
    <row r="52" spans="1:8" ht="15">
      <c r="A52" s="28" t="s">
        <v>43</v>
      </c>
      <c r="B52" s="16">
        <v>0</v>
      </c>
      <c r="C52" s="17">
        <v>42805</v>
      </c>
      <c r="D52" s="17">
        <v>42797</v>
      </c>
      <c r="E52" s="17"/>
      <c r="F52" s="17"/>
      <c r="G52" s="1">
        <f t="shared" si="0"/>
        <v>-8</v>
      </c>
      <c r="H52" s="16">
        <f t="shared" si="1"/>
        <v>0</v>
      </c>
    </row>
    <row r="53" spans="1:8" ht="15">
      <c r="A53" s="28" t="s">
        <v>46</v>
      </c>
      <c r="B53" s="16">
        <v>0</v>
      </c>
      <c r="C53" s="17">
        <v>42810</v>
      </c>
      <c r="D53" s="17">
        <v>42797</v>
      </c>
      <c r="E53" s="17"/>
      <c r="F53" s="17"/>
      <c r="G53" s="1">
        <f t="shared" si="0"/>
        <v>-13</v>
      </c>
      <c r="H53" s="16">
        <f t="shared" si="1"/>
        <v>0</v>
      </c>
    </row>
    <row r="54" spans="1:8" ht="15">
      <c r="A54" s="28" t="s">
        <v>47</v>
      </c>
      <c r="B54" s="16">
        <v>0</v>
      </c>
      <c r="C54" s="17">
        <v>42814</v>
      </c>
      <c r="D54" s="17">
        <v>42797</v>
      </c>
      <c r="E54" s="17"/>
      <c r="F54" s="17"/>
      <c r="G54" s="1">
        <f t="shared" si="0"/>
        <v>-17</v>
      </c>
      <c r="H54" s="16">
        <f t="shared" si="1"/>
        <v>0</v>
      </c>
    </row>
    <row r="55" spans="1:8" ht="15">
      <c r="A55" s="28" t="s">
        <v>45</v>
      </c>
      <c r="B55" s="16">
        <v>0</v>
      </c>
      <c r="C55" s="17">
        <v>42814</v>
      </c>
      <c r="D55" s="17">
        <v>42797</v>
      </c>
      <c r="E55" s="17"/>
      <c r="F55" s="17"/>
      <c r="G55" s="1">
        <f t="shared" si="0"/>
        <v>-17</v>
      </c>
      <c r="H55" s="16">
        <f t="shared" si="1"/>
        <v>0</v>
      </c>
    </row>
    <row r="56" spans="1:8" ht="15">
      <c r="A56" s="28" t="s">
        <v>53</v>
      </c>
      <c r="B56" s="16">
        <v>608.43</v>
      </c>
      <c r="C56" s="17">
        <v>42814</v>
      </c>
      <c r="D56" s="17">
        <v>42797</v>
      </c>
      <c r="E56" s="17"/>
      <c r="F56" s="17"/>
      <c r="G56" s="1">
        <f t="shared" si="0"/>
        <v>-17</v>
      </c>
      <c r="H56" s="16">
        <f t="shared" si="1"/>
        <v>-10343.31</v>
      </c>
    </row>
    <row r="57" spans="1:8" ht="15">
      <c r="A57" s="28" t="s">
        <v>48</v>
      </c>
      <c r="B57" s="16">
        <v>0</v>
      </c>
      <c r="C57" s="17">
        <v>42814</v>
      </c>
      <c r="D57" s="17">
        <v>42797</v>
      </c>
      <c r="E57" s="17"/>
      <c r="F57" s="17"/>
      <c r="G57" s="1">
        <f t="shared" si="0"/>
        <v>-17</v>
      </c>
      <c r="H57" s="16">
        <f t="shared" si="1"/>
        <v>0</v>
      </c>
    </row>
    <row r="58" spans="1:8" ht="15">
      <c r="A58" s="28" t="s">
        <v>49</v>
      </c>
      <c r="B58" s="16">
        <v>0</v>
      </c>
      <c r="C58" s="17">
        <v>42814</v>
      </c>
      <c r="D58" s="17">
        <v>42797</v>
      </c>
      <c r="E58" s="17"/>
      <c r="F58" s="17"/>
      <c r="G58" s="1">
        <f t="shared" si="0"/>
        <v>-17</v>
      </c>
      <c r="H58" s="16">
        <f t="shared" si="1"/>
        <v>0</v>
      </c>
    </row>
    <row r="59" spans="1:8" ht="15">
      <c r="A59" s="28" t="s">
        <v>51</v>
      </c>
      <c r="B59" s="16">
        <v>52.25</v>
      </c>
      <c r="C59" s="17">
        <v>42820</v>
      </c>
      <c r="D59" s="17">
        <v>42797</v>
      </c>
      <c r="E59" s="17"/>
      <c r="F59" s="17"/>
      <c r="G59" s="1">
        <f t="shared" si="0"/>
        <v>-23</v>
      </c>
      <c r="H59" s="16">
        <f t="shared" si="1"/>
        <v>-1201.75</v>
      </c>
    </row>
    <row r="60" spans="1:8" ht="15">
      <c r="A60" s="28" t="s">
        <v>50</v>
      </c>
      <c r="B60" s="16">
        <v>87</v>
      </c>
      <c r="C60" s="17">
        <v>42820</v>
      </c>
      <c r="D60" s="17">
        <v>42797</v>
      </c>
      <c r="E60" s="17"/>
      <c r="F60" s="17"/>
      <c r="G60" s="1">
        <f t="shared" si="0"/>
        <v>-23</v>
      </c>
      <c r="H60" s="16">
        <f t="shared" si="1"/>
        <v>-2001</v>
      </c>
    </row>
    <row r="61" spans="1:8" ht="15">
      <c r="A61" s="28" t="s">
        <v>52</v>
      </c>
      <c r="B61" s="16">
        <v>118.43</v>
      </c>
      <c r="C61" s="17">
        <v>42820</v>
      </c>
      <c r="D61" s="17">
        <v>42797</v>
      </c>
      <c r="E61" s="17"/>
      <c r="F61" s="17"/>
      <c r="G61" s="1">
        <f t="shared" si="0"/>
        <v>-23</v>
      </c>
      <c r="H61" s="16">
        <f t="shared" si="1"/>
        <v>-2723.8900000000003</v>
      </c>
    </row>
    <row r="62" spans="1:8" ht="15">
      <c r="A62" s="28" t="s">
        <v>57</v>
      </c>
      <c r="B62" s="16">
        <v>22.26</v>
      </c>
      <c r="C62" s="17">
        <v>42824</v>
      </c>
      <c r="D62" s="17">
        <v>42797</v>
      </c>
      <c r="E62" s="17"/>
      <c r="F62" s="17"/>
      <c r="G62" s="1">
        <f t="shared" si="0"/>
        <v>-27</v>
      </c>
      <c r="H62" s="16">
        <f t="shared" si="1"/>
        <v>-601.0200000000001</v>
      </c>
    </row>
    <row r="63" spans="1:8" ht="15">
      <c r="A63" s="28" t="s">
        <v>58</v>
      </c>
      <c r="B63" s="16">
        <v>39</v>
      </c>
      <c r="C63" s="17">
        <v>42824</v>
      </c>
      <c r="D63" s="17">
        <v>42797</v>
      </c>
      <c r="E63" s="17"/>
      <c r="F63" s="17"/>
      <c r="G63" s="1">
        <f t="shared" si="0"/>
        <v>-27</v>
      </c>
      <c r="H63" s="16">
        <f t="shared" si="1"/>
        <v>-1053</v>
      </c>
    </row>
    <row r="64" spans="1:8" ht="15">
      <c r="A64" s="28" t="s">
        <v>59</v>
      </c>
      <c r="B64" s="16">
        <v>541.04</v>
      </c>
      <c r="C64" s="17">
        <v>42826</v>
      </c>
      <c r="D64" s="17">
        <v>42797</v>
      </c>
      <c r="E64" s="17"/>
      <c r="F64" s="17"/>
      <c r="G64" s="1">
        <f t="shared" si="0"/>
        <v>-29</v>
      </c>
      <c r="H64" s="16">
        <f t="shared" si="1"/>
        <v>-15690.16</v>
      </c>
    </row>
    <row r="65" spans="1:8" ht="15">
      <c r="A65" s="28" t="s">
        <v>59</v>
      </c>
      <c r="B65" s="16">
        <v>28.48</v>
      </c>
      <c r="C65" s="17">
        <v>42826</v>
      </c>
      <c r="D65" s="17">
        <v>42797</v>
      </c>
      <c r="E65" s="17"/>
      <c r="F65" s="17"/>
      <c r="G65" s="1">
        <f t="shared" si="0"/>
        <v>-29</v>
      </c>
      <c r="H65" s="16">
        <f t="shared" si="1"/>
        <v>-825.92</v>
      </c>
    </row>
    <row r="66" spans="1:8" ht="15">
      <c r="A66" s="28" t="s">
        <v>55</v>
      </c>
      <c r="B66" s="16">
        <v>14.18</v>
      </c>
      <c r="C66" s="17">
        <v>42826</v>
      </c>
      <c r="D66" s="17">
        <v>42797</v>
      </c>
      <c r="E66" s="17"/>
      <c r="F66" s="17"/>
      <c r="G66" s="1">
        <f t="shared" si="0"/>
        <v>-29</v>
      </c>
      <c r="H66" s="16">
        <f t="shared" si="1"/>
        <v>-411.21999999999997</v>
      </c>
    </row>
    <row r="67" spans="1:8" ht="15">
      <c r="A67" s="28" t="s">
        <v>60</v>
      </c>
      <c r="B67" s="16">
        <v>230</v>
      </c>
      <c r="C67" s="17">
        <v>42826</v>
      </c>
      <c r="D67" s="17">
        <v>42801</v>
      </c>
      <c r="E67" s="17"/>
      <c r="F67" s="17"/>
      <c r="G67" s="1">
        <f t="shared" si="0"/>
        <v>-25</v>
      </c>
      <c r="H67" s="16">
        <f t="shared" si="1"/>
        <v>-5750</v>
      </c>
    </row>
    <row r="68" spans="1:8" ht="15">
      <c r="A68" s="28" t="s">
        <v>61</v>
      </c>
      <c r="B68" s="16">
        <v>230</v>
      </c>
      <c r="C68" s="17">
        <v>42826</v>
      </c>
      <c r="D68" s="17">
        <v>42801</v>
      </c>
      <c r="E68" s="17"/>
      <c r="F68" s="17"/>
      <c r="G68" s="1">
        <f t="shared" si="0"/>
        <v>-25</v>
      </c>
      <c r="H68" s="16">
        <f t="shared" si="1"/>
        <v>-5750</v>
      </c>
    </row>
    <row r="69" spans="1:8" ht="15">
      <c r="A69" s="28" t="s">
        <v>62</v>
      </c>
      <c r="B69" s="16">
        <v>748.1</v>
      </c>
      <c r="C69" s="17">
        <v>42826</v>
      </c>
      <c r="D69" s="17">
        <v>42801</v>
      </c>
      <c r="E69" s="17"/>
      <c r="F69" s="17"/>
      <c r="G69" s="1">
        <f aca="true" t="shared" si="2" ref="G69:G132">D69-C69-(F69-E69)</f>
        <v>-25</v>
      </c>
      <c r="H69" s="16">
        <f aca="true" t="shared" si="3" ref="H69:H132">B69*G69</f>
        <v>-18702.5</v>
      </c>
    </row>
    <row r="70" spans="1:8" ht="15">
      <c r="A70" s="28" t="s">
        <v>63</v>
      </c>
      <c r="B70" s="16">
        <v>165.75</v>
      </c>
      <c r="C70" s="17">
        <v>42826</v>
      </c>
      <c r="D70" s="17">
        <v>42801</v>
      </c>
      <c r="E70" s="17"/>
      <c r="F70" s="17"/>
      <c r="G70" s="1">
        <f t="shared" si="2"/>
        <v>-25</v>
      </c>
      <c r="H70" s="16">
        <f t="shared" si="3"/>
        <v>-4143.75</v>
      </c>
    </row>
    <row r="71" spans="1:8" ht="15">
      <c r="A71" s="28" t="s">
        <v>64</v>
      </c>
      <c r="B71" s="16">
        <v>385</v>
      </c>
      <c r="C71" s="17">
        <v>42831</v>
      </c>
      <c r="D71" s="17">
        <v>42801</v>
      </c>
      <c r="E71" s="17"/>
      <c r="F71" s="17"/>
      <c r="G71" s="1">
        <f t="shared" si="2"/>
        <v>-30</v>
      </c>
      <c r="H71" s="16">
        <f t="shared" si="3"/>
        <v>-11550</v>
      </c>
    </row>
    <row r="72" spans="1:8" ht="15">
      <c r="A72" s="28" t="s">
        <v>65</v>
      </c>
      <c r="B72" s="16">
        <v>332.76</v>
      </c>
      <c r="C72" s="17">
        <v>42831</v>
      </c>
      <c r="D72" s="17">
        <v>42802</v>
      </c>
      <c r="E72" s="17"/>
      <c r="F72" s="17"/>
      <c r="G72" s="1">
        <f t="shared" si="2"/>
        <v>-29</v>
      </c>
      <c r="H72" s="16">
        <f t="shared" si="3"/>
        <v>-9650.039999999999</v>
      </c>
    </row>
    <row r="73" spans="1:8" ht="15">
      <c r="A73" s="28" t="s">
        <v>66</v>
      </c>
      <c r="B73" s="16">
        <v>1197.72</v>
      </c>
      <c r="C73" s="17">
        <v>42831</v>
      </c>
      <c r="D73" s="17">
        <v>42802</v>
      </c>
      <c r="E73" s="17"/>
      <c r="F73" s="17"/>
      <c r="G73" s="1">
        <f t="shared" si="2"/>
        <v>-29</v>
      </c>
      <c r="H73" s="16">
        <f t="shared" si="3"/>
        <v>-34733.88</v>
      </c>
    </row>
    <row r="74" spans="1:8" ht="15">
      <c r="A74" s="28" t="s">
        <v>67</v>
      </c>
      <c r="B74" s="16">
        <v>590.98</v>
      </c>
      <c r="C74" s="17">
        <v>42831</v>
      </c>
      <c r="D74" s="17">
        <v>42802</v>
      </c>
      <c r="E74" s="17"/>
      <c r="F74" s="17"/>
      <c r="G74" s="1">
        <f t="shared" si="2"/>
        <v>-29</v>
      </c>
      <c r="H74" s="16">
        <f t="shared" si="3"/>
        <v>-17138.420000000002</v>
      </c>
    </row>
    <row r="75" spans="1:8" ht="15">
      <c r="A75" s="28" t="s">
        <v>68</v>
      </c>
      <c r="B75" s="16">
        <v>276.36</v>
      </c>
      <c r="C75" s="17">
        <v>42831</v>
      </c>
      <c r="D75" s="17">
        <v>42802</v>
      </c>
      <c r="E75" s="17"/>
      <c r="F75" s="17"/>
      <c r="G75" s="1">
        <f t="shared" si="2"/>
        <v>-29</v>
      </c>
      <c r="H75" s="16">
        <f t="shared" si="3"/>
        <v>-8014.4400000000005</v>
      </c>
    </row>
    <row r="76" spans="1:8" ht="15">
      <c r="A76" s="28" t="s">
        <v>69</v>
      </c>
      <c r="B76" s="16">
        <v>60673.73</v>
      </c>
      <c r="C76" s="17">
        <v>42833</v>
      </c>
      <c r="D76" s="17">
        <v>42804</v>
      </c>
      <c r="E76" s="17"/>
      <c r="F76" s="17"/>
      <c r="G76" s="1">
        <f t="shared" si="2"/>
        <v>-29</v>
      </c>
      <c r="H76" s="16">
        <f t="shared" si="3"/>
        <v>-1759538.1700000002</v>
      </c>
    </row>
    <row r="77" spans="1:8" ht="15">
      <c r="A77" s="28" t="s">
        <v>70</v>
      </c>
      <c r="B77" s="16">
        <v>8.81</v>
      </c>
      <c r="C77" s="17">
        <v>42832</v>
      </c>
      <c r="D77" s="17">
        <v>42804</v>
      </c>
      <c r="E77" s="17"/>
      <c r="F77" s="17"/>
      <c r="G77" s="1">
        <f t="shared" si="2"/>
        <v>-28</v>
      </c>
      <c r="H77" s="16">
        <f t="shared" si="3"/>
        <v>-246.68</v>
      </c>
    </row>
    <row r="78" spans="1:8" ht="15">
      <c r="A78" s="28" t="s">
        <v>71</v>
      </c>
      <c r="B78" s="16">
        <v>763.64</v>
      </c>
      <c r="C78" s="17">
        <v>42837</v>
      </c>
      <c r="D78" s="17">
        <v>42807</v>
      </c>
      <c r="E78" s="17"/>
      <c r="F78" s="17"/>
      <c r="G78" s="1">
        <f t="shared" si="2"/>
        <v>-30</v>
      </c>
      <c r="H78" s="16">
        <f t="shared" si="3"/>
        <v>-22909.2</v>
      </c>
    </row>
    <row r="79" spans="1:8" ht="15">
      <c r="A79" s="28" t="s">
        <v>72</v>
      </c>
      <c r="B79" s="16">
        <v>58053.75</v>
      </c>
      <c r="C79" s="17">
        <v>42840</v>
      </c>
      <c r="D79" s="17">
        <v>42811</v>
      </c>
      <c r="E79" s="17"/>
      <c r="F79" s="17"/>
      <c r="G79" s="1">
        <f t="shared" si="2"/>
        <v>-29</v>
      </c>
      <c r="H79" s="16">
        <f t="shared" si="3"/>
        <v>-1683558.75</v>
      </c>
    </row>
    <row r="80" spans="1:8" ht="15">
      <c r="A80" s="28" t="s">
        <v>73</v>
      </c>
      <c r="B80" s="16">
        <v>633.62</v>
      </c>
      <c r="C80" s="17">
        <v>42833</v>
      </c>
      <c r="D80" s="17">
        <v>42811</v>
      </c>
      <c r="E80" s="17"/>
      <c r="F80" s="17"/>
      <c r="G80" s="1">
        <f t="shared" si="2"/>
        <v>-22</v>
      </c>
      <c r="H80" s="16">
        <f t="shared" si="3"/>
        <v>-13939.64</v>
      </c>
    </row>
    <row r="81" spans="1:8" ht="15">
      <c r="A81" s="28" t="s">
        <v>74</v>
      </c>
      <c r="B81" s="16">
        <v>670</v>
      </c>
      <c r="C81" s="17">
        <v>42839</v>
      </c>
      <c r="D81" s="17">
        <v>42811</v>
      </c>
      <c r="E81" s="17"/>
      <c r="F81" s="17"/>
      <c r="G81" s="1">
        <f t="shared" si="2"/>
        <v>-28</v>
      </c>
      <c r="H81" s="16">
        <f t="shared" si="3"/>
        <v>-18760</v>
      </c>
    </row>
    <row r="82" spans="1:8" ht="15">
      <c r="A82" s="28" t="s">
        <v>75</v>
      </c>
      <c r="B82" s="16">
        <v>489.67</v>
      </c>
      <c r="C82" s="17">
        <v>42833</v>
      </c>
      <c r="D82" s="17">
        <v>42811</v>
      </c>
      <c r="E82" s="17"/>
      <c r="F82" s="17"/>
      <c r="G82" s="1">
        <f t="shared" si="2"/>
        <v>-22</v>
      </c>
      <c r="H82" s="16">
        <f t="shared" si="3"/>
        <v>-10772.74</v>
      </c>
    </row>
    <row r="83" spans="1:8" ht="15">
      <c r="A83" s="28" t="s">
        <v>76</v>
      </c>
      <c r="B83" s="16">
        <v>250.38</v>
      </c>
      <c r="C83" s="17">
        <v>42837</v>
      </c>
      <c r="D83" s="17">
        <v>42811</v>
      </c>
      <c r="E83" s="17"/>
      <c r="F83" s="17"/>
      <c r="G83" s="1">
        <f t="shared" si="2"/>
        <v>-26</v>
      </c>
      <c r="H83" s="16">
        <f t="shared" si="3"/>
        <v>-6509.88</v>
      </c>
    </row>
    <row r="84" spans="1:8" ht="15">
      <c r="A84" s="28" t="s">
        <v>77</v>
      </c>
      <c r="B84" s="16">
        <v>190</v>
      </c>
      <c r="C84" s="17">
        <v>42839</v>
      </c>
      <c r="D84" s="17">
        <v>42811</v>
      </c>
      <c r="E84" s="17"/>
      <c r="F84" s="17"/>
      <c r="G84" s="1">
        <f t="shared" si="2"/>
        <v>-28</v>
      </c>
      <c r="H84" s="16">
        <f t="shared" si="3"/>
        <v>-5320</v>
      </c>
    </row>
    <row r="85" spans="1:8" ht="15">
      <c r="A85" s="28" t="s">
        <v>78</v>
      </c>
      <c r="B85" s="16">
        <v>1225.15</v>
      </c>
      <c r="C85" s="17">
        <v>42840</v>
      </c>
      <c r="D85" s="17">
        <v>42816</v>
      </c>
      <c r="E85" s="17"/>
      <c r="F85" s="17"/>
      <c r="G85" s="1">
        <f t="shared" si="2"/>
        <v>-24</v>
      </c>
      <c r="H85" s="16">
        <f t="shared" si="3"/>
        <v>-29403.600000000002</v>
      </c>
    </row>
    <row r="86" spans="1:8" ht="15">
      <c r="A86" s="28" t="s">
        <v>79</v>
      </c>
      <c r="B86" s="16">
        <v>2071</v>
      </c>
      <c r="C86" s="17">
        <v>42833</v>
      </c>
      <c r="D86" s="17">
        <v>42816</v>
      </c>
      <c r="E86" s="17"/>
      <c r="F86" s="17"/>
      <c r="G86" s="1">
        <f t="shared" si="2"/>
        <v>-17</v>
      </c>
      <c r="H86" s="16">
        <f t="shared" si="3"/>
        <v>-35207</v>
      </c>
    </row>
    <row r="87" spans="1:8" ht="15">
      <c r="A87" s="28" t="s">
        <v>80</v>
      </c>
      <c r="B87" s="16">
        <v>0</v>
      </c>
      <c r="C87" s="17">
        <v>42842</v>
      </c>
      <c r="D87" s="17">
        <v>42816</v>
      </c>
      <c r="E87" s="17"/>
      <c r="F87" s="17"/>
      <c r="G87" s="1">
        <f t="shared" si="2"/>
        <v>-26</v>
      </c>
      <c r="H87" s="16">
        <f t="shared" si="3"/>
        <v>0</v>
      </c>
    </row>
    <row r="88" spans="1:8" ht="15">
      <c r="A88" s="28" t="s">
        <v>81</v>
      </c>
      <c r="B88" s="16">
        <v>893.46</v>
      </c>
      <c r="C88" s="17">
        <v>42842</v>
      </c>
      <c r="D88" s="17">
        <v>42816</v>
      </c>
      <c r="E88" s="17"/>
      <c r="F88" s="17"/>
      <c r="G88" s="1">
        <f t="shared" si="2"/>
        <v>-26</v>
      </c>
      <c r="H88" s="16">
        <f t="shared" si="3"/>
        <v>-23229.96</v>
      </c>
    </row>
    <row r="89" spans="1:8" ht="15">
      <c r="A89" s="28" t="s">
        <v>82</v>
      </c>
      <c r="B89" s="16">
        <v>427.5</v>
      </c>
      <c r="C89" s="17">
        <v>42845</v>
      </c>
      <c r="D89" s="17">
        <v>42816</v>
      </c>
      <c r="E89" s="17"/>
      <c r="F89" s="17"/>
      <c r="G89" s="1">
        <f t="shared" si="2"/>
        <v>-29</v>
      </c>
      <c r="H89" s="16">
        <f t="shared" si="3"/>
        <v>-12397.5</v>
      </c>
    </row>
    <row r="90" spans="1:8" ht="15">
      <c r="A90" s="28" t="s">
        <v>74</v>
      </c>
      <c r="B90" s="16">
        <v>0</v>
      </c>
      <c r="C90" s="17">
        <v>42839</v>
      </c>
      <c r="D90" s="17">
        <v>42816</v>
      </c>
      <c r="E90" s="17"/>
      <c r="F90" s="17"/>
      <c r="G90" s="1">
        <f t="shared" si="2"/>
        <v>-23</v>
      </c>
      <c r="H90" s="16">
        <f t="shared" si="3"/>
        <v>0</v>
      </c>
    </row>
    <row r="91" spans="1:8" ht="15">
      <c r="A91" s="28" t="s">
        <v>78</v>
      </c>
      <c r="B91" s="16">
        <v>345.55</v>
      </c>
      <c r="C91" s="17">
        <v>42840</v>
      </c>
      <c r="D91" s="17">
        <v>42816</v>
      </c>
      <c r="E91" s="17"/>
      <c r="F91" s="17"/>
      <c r="G91" s="1">
        <f t="shared" si="2"/>
        <v>-24</v>
      </c>
      <c r="H91" s="16">
        <f t="shared" si="3"/>
        <v>-8293.2</v>
      </c>
    </row>
    <row r="92" spans="1:8" ht="15">
      <c r="A92" s="28" t="s">
        <v>81</v>
      </c>
      <c r="B92" s="16">
        <v>99.27</v>
      </c>
      <c r="C92" s="17">
        <v>42842</v>
      </c>
      <c r="D92" s="17">
        <v>42816</v>
      </c>
      <c r="E92" s="17"/>
      <c r="F92" s="17"/>
      <c r="G92" s="1">
        <f t="shared" si="2"/>
        <v>-26</v>
      </c>
      <c r="H92" s="16">
        <f t="shared" si="3"/>
        <v>-2581.02</v>
      </c>
    </row>
    <row r="93" spans="1:8" ht="15">
      <c r="A93" s="28" t="s">
        <v>82</v>
      </c>
      <c r="B93" s="16">
        <v>47.5</v>
      </c>
      <c r="C93" s="17">
        <v>42845</v>
      </c>
      <c r="D93" s="17">
        <v>42816</v>
      </c>
      <c r="E93" s="17"/>
      <c r="F93" s="17"/>
      <c r="G93" s="1">
        <f t="shared" si="2"/>
        <v>-29</v>
      </c>
      <c r="H93" s="16">
        <f t="shared" si="3"/>
        <v>-1377.5</v>
      </c>
    </row>
    <row r="94" spans="1:8" ht="15">
      <c r="A94" s="28" t="s">
        <v>80</v>
      </c>
      <c r="B94" s="16">
        <v>280</v>
      </c>
      <c r="C94" s="17">
        <v>42842</v>
      </c>
      <c r="D94" s="17">
        <v>42818</v>
      </c>
      <c r="E94" s="17"/>
      <c r="F94" s="17"/>
      <c r="G94" s="1">
        <f t="shared" si="2"/>
        <v>-24</v>
      </c>
      <c r="H94" s="16">
        <f t="shared" si="3"/>
        <v>-6720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63329.19</v>
      </c>
      <c r="C1">
        <f>COUNTA(A4:A203)</f>
        <v>70</v>
      </c>
      <c r="G1" s="20">
        <f>IF(B1&lt;&gt;0,H1/B1,0)</f>
        <v>-26.739479851234478</v>
      </c>
      <c r="H1" s="19">
        <f>SUM(H4:H195)</f>
        <v>-1693389.6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 t="s">
        <v>83</v>
      </c>
      <c r="B4" s="16">
        <v>4720</v>
      </c>
      <c r="C4" s="17">
        <v>42855</v>
      </c>
      <c r="D4" s="17">
        <v>42828</v>
      </c>
      <c r="E4" s="17"/>
      <c r="F4" s="17"/>
      <c r="G4" s="1">
        <f>D4-C4-(F4-E4)</f>
        <v>-27</v>
      </c>
      <c r="H4" s="16">
        <f>B4*G4</f>
        <v>-127440</v>
      </c>
    </row>
    <row r="5" spans="1:8" ht="15">
      <c r="A5" s="28" t="s">
        <v>84</v>
      </c>
      <c r="B5" s="16">
        <v>10300</v>
      </c>
      <c r="C5" s="17">
        <v>42855</v>
      </c>
      <c r="D5" s="17">
        <v>42828</v>
      </c>
      <c r="E5" s="17"/>
      <c r="F5" s="17"/>
      <c r="G5" s="1">
        <f aca="true" t="shared" si="0" ref="G5:G68">D5-C5-(F5-E5)</f>
        <v>-27</v>
      </c>
      <c r="H5" s="16">
        <f aca="true" t="shared" si="1" ref="H5:H68">B5*G5</f>
        <v>-278100</v>
      </c>
    </row>
    <row r="6" spans="1:8" ht="15">
      <c r="A6" s="28" t="s">
        <v>85</v>
      </c>
      <c r="B6" s="16">
        <v>312</v>
      </c>
      <c r="C6" s="17">
        <v>42855</v>
      </c>
      <c r="D6" s="17">
        <v>42828</v>
      </c>
      <c r="E6" s="17"/>
      <c r="F6" s="17"/>
      <c r="G6" s="1">
        <f t="shared" si="0"/>
        <v>-27</v>
      </c>
      <c r="H6" s="16">
        <f t="shared" si="1"/>
        <v>-8424</v>
      </c>
    </row>
    <row r="7" spans="1:8" ht="15">
      <c r="A7" s="28" t="s">
        <v>86</v>
      </c>
      <c r="B7" s="16">
        <v>399</v>
      </c>
      <c r="C7" s="17">
        <v>42848</v>
      </c>
      <c r="D7" s="17">
        <v>42830</v>
      </c>
      <c r="E7" s="17"/>
      <c r="F7" s="17"/>
      <c r="G7" s="1">
        <f t="shared" si="0"/>
        <v>-18</v>
      </c>
      <c r="H7" s="16">
        <f t="shared" si="1"/>
        <v>-7182</v>
      </c>
    </row>
    <row r="8" spans="1:8" ht="15">
      <c r="A8" s="28" t="s">
        <v>87</v>
      </c>
      <c r="B8" s="16">
        <v>298</v>
      </c>
      <c r="C8" s="17">
        <v>42851</v>
      </c>
      <c r="D8" s="17">
        <v>42830</v>
      </c>
      <c r="E8" s="17"/>
      <c r="F8" s="17"/>
      <c r="G8" s="1">
        <f t="shared" si="0"/>
        <v>-21</v>
      </c>
      <c r="H8" s="16">
        <f t="shared" si="1"/>
        <v>-6258</v>
      </c>
    </row>
    <row r="9" spans="1:8" ht="15">
      <c r="A9" s="28" t="s">
        <v>88</v>
      </c>
      <c r="B9" s="16">
        <v>10377.5</v>
      </c>
      <c r="C9" s="17">
        <v>42860</v>
      </c>
      <c r="D9" s="17">
        <v>42830</v>
      </c>
      <c r="E9" s="17"/>
      <c r="F9" s="17"/>
      <c r="G9" s="1">
        <f t="shared" si="0"/>
        <v>-30</v>
      </c>
      <c r="H9" s="16">
        <f t="shared" si="1"/>
        <v>-311325</v>
      </c>
    </row>
    <row r="10" spans="1:8" ht="15">
      <c r="A10" s="28" t="s">
        <v>89</v>
      </c>
      <c r="B10" s="16">
        <v>473</v>
      </c>
      <c r="C10" s="17">
        <v>42855</v>
      </c>
      <c r="D10" s="17">
        <v>42830</v>
      </c>
      <c r="E10" s="17"/>
      <c r="F10" s="17"/>
      <c r="G10" s="1">
        <f t="shared" si="0"/>
        <v>-25</v>
      </c>
      <c r="H10" s="16">
        <f t="shared" si="1"/>
        <v>-11825</v>
      </c>
    </row>
    <row r="11" spans="1:8" ht="15">
      <c r="A11" s="28" t="s">
        <v>90</v>
      </c>
      <c r="B11" s="16">
        <v>240</v>
      </c>
      <c r="C11" s="17">
        <v>42855</v>
      </c>
      <c r="D11" s="17">
        <v>42830</v>
      </c>
      <c r="E11" s="17"/>
      <c r="F11" s="17"/>
      <c r="G11" s="1">
        <f t="shared" si="0"/>
        <v>-25</v>
      </c>
      <c r="H11" s="16">
        <f t="shared" si="1"/>
        <v>-6000</v>
      </c>
    </row>
    <row r="12" spans="1:8" ht="15">
      <c r="A12" s="28" t="s">
        <v>91</v>
      </c>
      <c r="B12" s="16">
        <v>65</v>
      </c>
      <c r="C12" s="17">
        <v>42855</v>
      </c>
      <c r="D12" s="17">
        <v>42830</v>
      </c>
      <c r="E12" s="17"/>
      <c r="F12" s="17"/>
      <c r="G12" s="1">
        <f t="shared" si="0"/>
        <v>-25</v>
      </c>
      <c r="H12" s="16">
        <f t="shared" si="1"/>
        <v>-1625</v>
      </c>
    </row>
    <row r="13" spans="1:8" ht="15">
      <c r="A13" s="28" t="s">
        <v>92</v>
      </c>
      <c r="B13" s="16">
        <v>509.5</v>
      </c>
      <c r="C13" s="17">
        <v>42856</v>
      </c>
      <c r="D13" s="17">
        <v>42830</v>
      </c>
      <c r="E13" s="17"/>
      <c r="F13" s="17"/>
      <c r="G13" s="1">
        <f t="shared" si="0"/>
        <v>-26</v>
      </c>
      <c r="H13" s="16">
        <f t="shared" si="1"/>
        <v>-13247</v>
      </c>
    </row>
    <row r="14" spans="1:8" ht="15">
      <c r="A14" s="28" t="s">
        <v>93</v>
      </c>
      <c r="B14" s="16">
        <v>301.36</v>
      </c>
      <c r="C14" s="17">
        <v>42856</v>
      </c>
      <c r="D14" s="17">
        <v>42830</v>
      </c>
      <c r="E14" s="17"/>
      <c r="F14" s="17"/>
      <c r="G14" s="1">
        <f t="shared" si="0"/>
        <v>-26</v>
      </c>
      <c r="H14" s="16">
        <f t="shared" si="1"/>
        <v>-7835.360000000001</v>
      </c>
    </row>
    <row r="15" spans="1:8" ht="15">
      <c r="A15" s="28" t="s">
        <v>94</v>
      </c>
      <c r="B15" s="16">
        <v>4910</v>
      </c>
      <c r="C15" s="17">
        <v>42861</v>
      </c>
      <c r="D15" s="17">
        <v>42833</v>
      </c>
      <c r="E15" s="17"/>
      <c r="F15" s="17"/>
      <c r="G15" s="1">
        <f t="shared" si="0"/>
        <v>-28</v>
      </c>
      <c r="H15" s="16">
        <f t="shared" si="1"/>
        <v>-137480</v>
      </c>
    </row>
    <row r="16" spans="1:8" ht="15">
      <c r="A16" s="28" t="s">
        <v>95</v>
      </c>
      <c r="B16" s="16">
        <v>240</v>
      </c>
      <c r="C16" s="17">
        <v>42863</v>
      </c>
      <c r="D16" s="17">
        <v>42844</v>
      </c>
      <c r="E16" s="17"/>
      <c r="F16" s="17"/>
      <c r="G16" s="1">
        <f t="shared" si="0"/>
        <v>-19</v>
      </c>
      <c r="H16" s="16">
        <f t="shared" si="1"/>
        <v>-4560</v>
      </c>
    </row>
    <row r="17" spans="1:8" ht="15">
      <c r="A17" s="28" t="s">
        <v>96</v>
      </c>
      <c r="B17" s="16">
        <v>580</v>
      </c>
      <c r="C17" s="17">
        <v>42863</v>
      </c>
      <c r="D17" s="17">
        <v>42844</v>
      </c>
      <c r="E17" s="17"/>
      <c r="F17" s="17"/>
      <c r="G17" s="1">
        <f t="shared" si="0"/>
        <v>-19</v>
      </c>
      <c r="H17" s="16">
        <f t="shared" si="1"/>
        <v>-11020</v>
      </c>
    </row>
    <row r="18" spans="1:8" ht="15">
      <c r="A18" s="28" t="s">
        <v>97</v>
      </c>
      <c r="B18" s="16">
        <v>630.01</v>
      </c>
      <c r="C18" s="17">
        <v>42863</v>
      </c>
      <c r="D18" s="17">
        <v>42844</v>
      </c>
      <c r="E18" s="17"/>
      <c r="F18" s="17"/>
      <c r="G18" s="1">
        <f t="shared" si="0"/>
        <v>-19</v>
      </c>
      <c r="H18" s="16">
        <f t="shared" si="1"/>
        <v>-11970.19</v>
      </c>
    </row>
    <row r="19" spans="1:8" ht="15">
      <c r="A19" s="28" t="s">
        <v>98</v>
      </c>
      <c r="B19" s="16">
        <v>567</v>
      </c>
      <c r="C19" s="17">
        <v>42866</v>
      </c>
      <c r="D19" s="17">
        <v>42844</v>
      </c>
      <c r="E19" s="17"/>
      <c r="F19" s="17"/>
      <c r="G19" s="1">
        <f t="shared" si="0"/>
        <v>-22</v>
      </c>
      <c r="H19" s="16">
        <f t="shared" si="1"/>
        <v>-12474</v>
      </c>
    </row>
    <row r="20" spans="1:8" ht="15">
      <c r="A20" s="28" t="s">
        <v>99</v>
      </c>
      <c r="B20" s="16">
        <v>120</v>
      </c>
      <c r="C20" s="17">
        <v>42869</v>
      </c>
      <c r="D20" s="17">
        <v>42844</v>
      </c>
      <c r="E20" s="17"/>
      <c r="F20" s="17"/>
      <c r="G20" s="1">
        <f t="shared" si="0"/>
        <v>-25</v>
      </c>
      <c r="H20" s="16">
        <f t="shared" si="1"/>
        <v>-3000</v>
      </c>
    </row>
    <row r="21" spans="1:8" ht="15">
      <c r="A21" s="28" t="s">
        <v>100</v>
      </c>
      <c r="B21" s="16">
        <v>350</v>
      </c>
      <c r="C21" s="17">
        <v>42869</v>
      </c>
      <c r="D21" s="17">
        <v>42844</v>
      </c>
      <c r="E21" s="17"/>
      <c r="F21" s="17"/>
      <c r="G21" s="1">
        <f t="shared" si="0"/>
        <v>-25</v>
      </c>
      <c r="H21" s="16">
        <f t="shared" si="1"/>
        <v>-8750</v>
      </c>
    </row>
    <row r="22" spans="1:8" ht="15">
      <c r="A22" s="28" t="s">
        <v>101</v>
      </c>
      <c r="B22" s="16">
        <v>272.73</v>
      </c>
      <c r="C22" s="17">
        <v>42874</v>
      </c>
      <c r="D22" s="17">
        <v>42844</v>
      </c>
      <c r="E22" s="17"/>
      <c r="F22" s="17"/>
      <c r="G22" s="1">
        <f t="shared" si="0"/>
        <v>-30</v>
      </c>
      <c r="H22" s="16">
        <f t="shared" si="1"/>
        <v>-8181.900000000001</v>
      </c>
    </row>
    <row r="23" spans="1:8" ht="15">
      <c r="A23" s="28" t="s">
        <v>102</v>
      </c>
      <c r="B23" s="16">
        <v>7504</v>
      </c>
      <c r="C23" s="17">
        <v>42874</v>
      </c>
      <c r="D23" s="17">
        <v>42844</v>
      </c>
      <c r="E23" s="17"/>
      <c r="F23" s="17"/>
      <c r="G23" s="1">
        <f t="shared" si="0"/>
        <v>-30</v>
      </c>
      <c r="H23" s="16">
        <f t="shared" si="1"/>
        <v>-225120</v>
      </c>
    </row>
    <row r="24" spans="1:8" ht="15">
      <c r="A24" s="28" t="s">
        <v>103</v>
      </c>
      <c r="B24" s="16">
        <v>33.24</v>
      </c>
      <c r="C24" s="17">
        <v>42881</v>
      </c>
      <c r="D24" s="17">
        <v>42853</v>
      </c>
      <c r="E24" s="17"/>
      <c r="F24" s="17"/>
      <c r="G24" s="1">
        <f t="shared" si="0"/>
        <v>-28</v>
      </c>
      <c r="H24" s="16">
        <f t="shared" si="1"/>
        <v>-930.72</v>
      </c>
    </row>
    <row r="25" spans="1:8" ht="15">
      <c r="A25" s="28" t="s">
        <v>104</v>
      </c>
      <c r="B25" s="16">
        <v>466.36</v>
      </c>
      <c r="C25" s="17">
        <v>42881</v>
      </c>
      <c r="D25" s="17">
        <v>42853</v>
      </c>
      <c r="E25" s="17"/>
      <c r="F25" s="17"/>
      <c r="G25" s="1">
        <f t="shared" si="0"/>
        <v>-28</v>
      </c>
      <c r="H25" s="16">
        <f t="shared" si="1"/>
        <v>-13058.08</v>
      </c>
    </row>
    <row r="26" spans="1:8" ht="15">
      <c r="A26" s="28" t="s">
        <v>105</v>
      </c>
      <c r="B26" s="16">
        <v>672.73</v>
      </c>
      <c r="C26" s="17">
        <v>42881</v>
      </c>
      <c r="D26" s="17">
        <v>42853</v>
      </c>
      <c r="E26" s="17"/>
      <c r="F26" s="17"/>
      <c r="G26" s="1">
        <f t="shared" si="0"/>
        <v>-28</v>
      </c>
      <c r="H26" s="16">
        <f t="shared" si="1"/>
        <v>-18836.440000000002</v>
      </c>
    </row>
    <row r="27" spans="1:8" ht="15">
      <c r="A27" s="28" t="s">
        <v>106</v>
      </c>
      <c r="B27" s="16">
        <v>550</v>
      </c>
      <c r="C27" s="17">
        <v>42881</v>
      </c>
      <c r="D27" s="17">
        <v>42853</v>
      </c>
      <c r="E27" s="17"/>
      <c r="F27" s="17"/>
      <c r="G27" s="1">
        <f t="shared" si="0"/>
        <v>-28</v>
      </c>
      <c r="H27" s="16">
        <f t="shared" si="1"/>
        <v>-15400</v>
      </c>
    </row>
    <row r="28" spans="1:8" ht="15">
      <c r="A28" s="28" t="s">
        <v>107</v>
      </c>
      <c r="B28" s="16">
        <v>776.63</v>
      </c>
      <c r="C28" s="17">
        <v>42883</v>
      </c>
      <c r="D28" s="17">
        <v>42853</v>
      </c>
      <c r="E28" s="17"/>
      <c r="F28" s="17"/>
      <c r="G28" s="1">
        <f t="shared" si="0"/>
        <v>-30</v>
      </c>
      <c r="H28" s="16">
        <f t="shared" si="1"/>
        <v>-23298.9</v>
      </c>
    </row>
    <row r="29" spans="1:8" ht="15">
      <c r="A29" s="28" t="s">
        <v>108</v>
      </c>
      <c r="B29" s="16">
        <v>365</v>
      </c>
      <c r="C29" s="17">
        <v>42883</v>
      </c>
      <c r="D29" s="17">
        <v>42853</v>
      </c>
      <c r="E29" s="17"/>
      <c r="F29" s="17"/>
      <c r="G29" s="1">
        <f t="shared" si="0"/>
        <v>-30</v>
      </c>
      <c r="H29" s="16">
        <f t="shared" si="1"/>
        <v>-10950</v>
      </c>
    </row>
    <row r="30" spans="1:8" ht="15">
      <c r="A30" s="28" t="s">
        <v>109</v>
      </c>
      <c r="B30" s="16">
        <v>850</v>
      </c>
      <c r="C30" s="17">
        <v>42884</v>
      </c>
      <c r="D30" s="17">
        <v>42859</v>
      </c>
      <c r="E30" s="17"/>
      <c r="F30" s="17"/>
      <c r="G30" s="1">
        <f t="shared" si="0"/>
        <v>-25</v>
      </c>
      <c r="H30" s="16">
        <f t="shared" si="1"/>
        <v>-21250</v>
      </c>
    </row>
    <row r="31" spans="1:8" ht="15">
      <c r="A31" s="28" t="s">
        <v>110</v>
      </c>
      <c r="B31" s="16">
        <v>338.89</v>
      </c>
      <c r="C31" s="17">
        <v>42888</v>
      </c>
      <c r="D31" s="17">
        <v>42859</v>
      </c>
      <c r="E31" s="17"/>
      <c r="F31" s="17"/>
      <c r="G31" s="1">
        <f t="shared" si="0"/>
        <v>-29</v>
      </c>
      <c r="H31" s="16">
        <f t="shared" si="1"/>
        <v>-9827.81</v>
      </c>
    </row>
    <row r="32" spans="1:8" ht="15">
      <c r="A32" s="28" t="s">
        <v>110</v>
      </c>
      <c r="B32" s="16">
        <v>0</v>
      </c>
      <c r="C32" s="17">
        <v>42888</v>
      </c>
      <c r="D32" s="17">
        <v>42859</v>
      </c>
      <c r="E32" s="17"/>
      <c r="F32" s="17"/>
      <c r="G32" s="1">
        <f t="shared" si="0"/>
        <v>-29</v>
      </c>
      <c r="H32" s="16">
        <f t="shared" si="1"/>
        <v>0</v>
      </c>
    </row>
    <row r="33" spans="1:8" ht="15">
      <c r="A33" s="28" t="s">
        <v>111</v>
      </c>
      <c r="B33" s="16">
        <v>172.13</v>
      </c>
      <c r="C33" s="17">
        <v>42894</v>
      </c>
      <c r="D33" s="17">
        <v>42875</v>
      </c>
      <c r="E33" s="17"/>
      <c r="F33" s="17"/>
      <c r="G33" s="1">
        <f t="shared" si="0"/>
        <v>-19</v>
      </c>
      <c r="H33" s="16">
        <f t="shared" si="1"/>
        <v>-3270.47</v>
      </c>
    </row>
    <row r="34" spans="1:8" ht="15">
      <c r="A34" s="28" t="s">
        <v>112</v>
      </c>
      <c r="B34" s="16">
        <v>381.36</v>
      </c>
      <c r="C34" s="17">
        <v>42895</v>
      </c>
      <c r="D34" s="17">
        <v>42875</v>
      </c>
      <c r="E34" s="17"/>
      <c r="F34" s="17"/>
      <c r="G34" s="1">
        <f t="shared" si="0"/>
        <v>-20</v>
      </c>
      <c r="H34" s="16">
        <f t="shared" si="1"/>
        <v>-7627.200000000001</v>
      </c>
    </row>
    <row r="35" spans="1:8" ht="15">
      <c r="A35" s="28" t="s">
        <v>113</v>
      </c>
      <c r="B35" s="16">
        <v>268.22</v>
      </c>
      <c r="C35" s="17">
        <v>42895</v>
      </c>
      <c r="D35" s="17">
        <v>42875</v>
      </c>
      <c r="E35" s="17"/>
      <c r="F35" s="17"/>
      <c r="G35" s="1">
        <f t="shared" si="0"/>
        <v>-20</v>
      </c>
      <c r="H35" s="16">
        <f t="shared" si="1"/>
        <v>-5364.400000000001</v>
      </c>
    </row>
    <row r="36" spans="1:8" ht="15">
      <c r="A36" s="28" t="s">
        <v>114</v>
      </c>
      <c r="B36" s="16">
        <v>225</v>
      </c>
      <c r="C36" s="17">
        <v>42895</v>
      </c>
      <c r="D36" s="17">
        <v>42875</v>
      </c>
      <c r="E36" s="17"/>
      <c r="F36" s="17"/>
      <c r="G36" s="1">
        <f t="shared" si="0"/>
        <v>-20</v>
      </c>
      <c r="H36" s="16">
        <f t="shared" si="1"/>
        <v>-4500</v>
      </c>
    </row>
    <row r="37" spans="1:8" ht="15">
      <c r="A37" s="28" t="s">
        <v>115</v>
      </c>
      <c r="B37" s="16">
        <v>385</v>
      </c>
      <c r="C37" s="17">
        <v>42900</v>
      </c>
      <c r="D37" s="17">
        <v>42875</v>
      </c>
      <c r="E37" s="17"/>
      <c r="F37" s="17"/>
      <c r="G37" s="1">
        <f t="shared" si="0"/>
        <v>-25</v>
      </c>
      <c r="H37" s="16">
        <f t="shared" si="1"/>
        <v>-9625</v>
      </c>
    </row>
    <row r="38" spans="1:8" ht="15">
      <c r="A38" s="28" t="s">
        <v>116</v>
      </c>
      <c r="B38" s="16">
        <v>330</v>
      </c>
      <c r="C38" s="17">
        <v>42900</v>
      </c>
      <c r="D38" s="17">
        <v>42875</v>
      </c>
      <c r="E38" s="17"/>
      <c r="F38" s="17"/>
      <c r="G38" s="1">
        <f t="shared" si="0"/>
        <v>-25</v>
      </c>
      <c r="H38" s="16">
        <f t="shared" si="1"/>
        <v>-8250</v>
      </c>
    </row>
    <row r="39" spans="1:8" ht="15">
      <c r="A39" s="28" t="s">
        <v>117</v>
      </c>
      <c r="B39" s="16">
        <v>210</v>
      </c>
      <c r="C39" s="17">
        <v>42900</v>
      </c>
      <c r="D39" s="17">
        <v>42875</v>
      </c>
      <c r="E39" s="17"/>
      <c r="F39" s="17"/>
      <c r="G39" s="1">
        <f t="shared" si="0"/>
        <v>-25</v>
      </c>
      <c r="H39" s="16">
        <f t="shared" si="1"/>
        <v>-5250</v>
      </c>
    </row>
    <row r="40" spans="1:8" ht="15">
      <c r="A40" s="28" t="s">
        <v>118</v>
      </c>
      <c r="B40" s="16">
        <v>5300</v>
      </c>
      <c r="C40" s="17">
        <v>42900</v>
      </c>
      <c r="D40" s="17">
        <v>42877</v>
      </c>
      <c r="E40" s="17"/>
      <c r="F40" s="17"/>
      <c r="G40" s="1">
        <f t="shared" si="0"/>
        <v>-23</v>
      </c>
      <c r="H40" s="16">
        <f t="shared" si="1"/>
        <v>-121900</v>
      </c>
    </row>
    <row r="41" spans="1:8" ht="15">
      <c r="A41" s="28" t="s">
        <v>119</v>
      </c>
      <c r="B41" s="16">
        <v>1100</v>
      </c>
      <c r="C41" s="17">
        <v>42903</v>
      </c>
      <c r="D41" s="17">
        <v>42877</v>
      </c>
      <c r="E41" s="17"/>
      <c r="F41" s="17"/>
      <c r="G41" s="1">
        <f t="shared" si="0"/>
        <v>-26</v>
      </c>
      <c r="H41" s="16">
        <f t="shared" si="1"/>
        <v>-28600</v>
      </c>
    </row>
    <row r="42" spans="1:8" ht="15">
      <c r="A42" s="28" t="s">
        <v>120</v>
      </c>
      <c r="B42" s="16">
        <v>300</v>
      </c>
      <c r="C42" s="17">
        <v>42903</v>
      </c>
      <c r="D42" s="17">
        <v>42877</v>
      </c>
      <c r="E42" s="17"/>
      <c r="F42" s="17"/>
      <c r="G42" s="1">
        <f t="shared" si="0"/>
        <v>-26</v>
      </c>
      <c r="H42" s="16">
        <f t="shared" si="1"/>
        <v>-7800</v>
      </c>
    </row>
    <row r="43" spans="1:8" ht="15">
      <c r="A43" s="28" t="s">
        <v>121</v>
      </c>
      <c r="B43" s="16">
        <v>1430</v>
      </c>
      <c r="C43" s="17">
        <v>42900</v>
      </c>
      <c r="D43" s="17">
        <v>42877</v>
      </c>
      <c r="E43" s="17"/>
      <c r="F43" s="17"/>
      <c r="G43" s="1">
        <f t="shared" si="0"/>
        <v>-23</v>
      </c>
      <c r="H43" s="16">
        <f t="shared" si="1"/>
        <v>-32890</v>
      </c>
    </row>
    <row r="44" spans="1:8" ht="15">
      <c r="A44" s="28" t="s">
        <v>122</v>
      </c>
      <c r="B44" s="16">
        <v>-2</v>
      </c>
      <c r="C44" s="17">
        <v>42910</v>
      </c>
      <c r="D44" s="17">
        <v>42884</v>
      </c>
      <c r="E44" s="17"/>
      <c r="F44" s="17"/>
      <c r="G44" s="1">
        <f t="shared" si="0"/>
        <v>-26</v>
      </c>
      <c r="H44" s="16">
        <f t="shared" si="1"/>
        <v>52</v>
      </c>
    </row>
    <row r="45" spans="1:8" ht="15">
      <c r="A45" s="28" t="s">
        <v>122</v>
      </c>
      <c r="B45" s="16">
        <v>100</v>
      </c>
      <c r="C45" s="17">
        <v>42910</v>
      </c>
      <c r="D45" s="17">
        <v>42884</v>
      </c>
      <c r="E45" s="17"/>
      <c r="F45" s="17"/>
      <c r="G45" s="1">
        <f t="shared" si="0"/>
        <v>-26</v>
      </c>
      <c r="H45" s="16">
        <f t="shared" si="1"/>
        <v>-2600</v>
      </c>
    </row>
    <row r="46" spans="1:8" ht="15">
      <c r="A46" s="28" t="s">
        <v>123</v>
      </c>
      <c r="B46" s="16">
        <v>159.15</v>
      </c>
      <c r="C46" s="17">
        <v>42915</v>
      </c>
      <c r="D46" s="17">
        <v>42891</v>
      </c>
      <c r="E46" s="17"/>
      <c r="F46" s="17"/>
      <c r="G46" s="1">
        <f t="shared" si="0"/>
        <v>-24</v>
      </c>
      <c r="H46" s="16">
        <f t="shared" si="1"/>
        <v>-3819.6000000000004</v>
      </c>
    </row>
    <row r="47" spans="1:8" ht="15">
      <c r="A47" s="28" t="s">
        <v>124</v>
      </c>
      <c r="B47" s="16">
        <v>70.2</v>
      </c>
      <c r="C47" s="17">
        <v>42915</v>
      </c>
      <c r="D47" s="17">
        <v>42891</v>
      </c>
      <c r="E47" s="17"/>
      <c r="F47" s="17"/>
      <c r="G47" s="1">
        <f t="shared" si="0"/>
        <v>-24</v>
      </c>
      <c r="H47" s="16">
        <f t="shared" si="1"/>
        <v>-1684.8000000000002</v>
      </c>
    </row>
    <row r="48" spans="1:8" ht="15">
      <c r="A48" s="28" t="s">
        <v>125</v>
      </c>
      <c r="B48" s="16">
        <v>127.6</v>
      </c>
      <c r="C48" s="17">
        <v>42915</v>
      </c>
      <c r="D48" s="17">
        <v>42891</v>
      </c>
      <c r="E48" s="17"/>
      <c r="F48" s="17"/>
      <c r="G48" s="1">
        <f t="shared" si="0"/>
        <v>-24</v>
      </c>
      <c r="H48" s="16">
        <f t="shared" si="1"/>
        <v>-3062.3999999999996</v>
      </c>
    </row>
    <row r="49" spans="1:8" ht="15">
      <c r="A49" s="28" t="s">
        <v>126</v>
      </c>
      <c r="B49" s="16">
        <v>786.63</v>
      </c>
      <c r="C49" s="17">
        <v>42915</v>
      </c>
      <c r="D49" s="17">
        <v>42891</v>
      </c>
      <c r="E49" s="17"/>
      <c r="F49" s="17"/>
      <c r="G49" s="1">
        <f t="shared" si="0"/>
        <v>-24</v>
      </c>
      <c r="H49" s="16">
        <f t="shared" si="1"/>
        <v>-18879.12</v>
      </c>
    </row>
    <row r="50" spans="1:8" ht="15">
      <c r="A50" s="28" t="s">
        <v>127</v>
      </c>
      <c r="B50" s="16">
        <v>487.64</v>
      </c>
      <c r="C50" s="17">
        <v>42916</v>
      </c>
      <c r="D50" s="17">
        <v>42891</v>
      </c>
      <c r="E50" s="17"/>
      <c r="F50" s="17"/>
      <c r="G50" s="1">
        <f t="shared" si="0"/>
        <v>-25</v>
      </c>
      <c r="H50" s="16">
        <f t="shared" si="1"/>
        <v>-12191</v>
      </c>
    </row>
    <row r="51" spans="1:8" ht="15">
      <c r="A51" s="28" t="s">
        <v>128</v>
      </c>
      <c r="B51" s="16">
        <v>632.73</v>
      </c>
      <c r="C51" s="17">
        <v>42925</v>
      </c>
      <c r="D51" s="17">
        <v>42900</v>
      </c>
      <c r="E51" s="17"/>
      <c r="F51" s="17"/>
      <c r="G51" s="1">
        <f t="shared" si="0"/>
        <v>-25</v>
      </c>
      <c r="H51" s="16">
        <f t="shared" si="1"/>
        <v>-15818.25</v>
      </c>
    </row>
    <row r="52" spans="1:8" ht="15">
      <c r="A52" s="28" t="s">
        <v>129</v>
      </c>
      <c r="B52" s="16">
        <v>327.89</v>
      </c>
      <c r="C52" s="17">
        <v>42925</v>
      </c>
      <c r="D52" s="17">
        <v>42900</v>
      </c>
      <c r="E52" s="17"/>
      <c r="F52" s="17"/>
      <c r="G52" s="1">
        <f t="shared" si="0"/>
        <v>-25</v>
      </c>
      <c r="H52" s="16">
        <f t="shared" si="1"/>
        <v>-8197.25</v>
      </c>
    </row>
    <row r="53" spans="1:8" ht="15">
      <c r="A53" s="28" t="s">
        <v>130</v>
      </c>
      <c r="B53" s="16">
        <v>356.4</v>
      </c>
      <c r="C53" s="17">
        <v>42926</v>
      </c>
      <c r="D53" s="17">
        <v>42900</v>
      </c>
      <c r="E53" s="17"/>
      <c r="F53" s="17"/>
      <c r="G53" s="1">
        <f t="shared" si="0"/>
        <v>-26</v>
      </c>
      <c r="H53" s="16">
        <f t="shared" si="1"/>
        <v>-9266.4</v>
      </c>
    </row>
    <row r="54" spans="1:8" ht="15">
      <c r="A54" s="28" t="s">
        <v>131</v>
      </c>
      <c r="B54" s="16">
        <v>162</v>
      </c>
      <c r="C54" s="17">
        <v>42926</v>
      </c>
      <c r="D54" s="17">
        <v>42900</v>
      </c>
      <c r="E54" s="17"/>
      <c r="F54" s="17"/>
      <c r="G54" s="1">
        <f t="shared" si="0"/>
        <v>-26</v>
      </c>
      <c r="H54" s="16">
        <f t="shared" si="1"/>
        <v>-4212</v>
      </c>
    </row>
    <row r="55" spans="1:8" ht="15">
      <c r="A55" s="28" t="s">
        <v>132</v>
      </c>
      <c r="B55" s="16">
        <v>151.32</v>
      </c>
      <c r="C55" s="17">
        <v>42926</v>
      </c>
      <c r="D55" s="17">
        <v>42900</v>
      </c>
      <c r="E55" s="17"/>
      <c r="F55" s="17"/>
      <c r="G55" s="1">
        <f t="shared" si="0"/>
        <v>-26</v>
      </c>
      <c r="H55" s="16">
        <f t="shared" si="1"/>
        <v>-3934.3199999999997</v>
      </c>
    </row>
    <row r="56" spans="1:8" ht="15">
      <c r="A56" s="28" t="s">
        <v>133</v>
      </c>
      <c r="B56" s="16">
        <v>630</v>
      </c>
      <c r="C56" s="17">
        <v>42929</v>
      </c>
      <c r="D56" s="17">
        <v>42900</v>
      </c>
      <c r="E56" s="17"/>
      <c r="F56" s="17"/>
      <c r="G56" s="1">
        <f t="shared" si="0"/>
        <v>-29</v>
      </c>
      <c r="H56" s="16">
        <f t="shared" si="1"/>
        <v>-18270</v>
      </c>
    </row>
    <row r="57" spans="1:8" ht="15">
      <c r="A57" s="28" t="s">
        <v>134</v>
      </c>
      <c r="B57" s="16">
        <v>8.02</v>
      </c>
      <c r="C57" s="17">
        <v>42929</v>
      </c>
      <c r="D57" s="17">
        <v>42900</v>
      </c>
      <c r="E57" s="17"/>
      <c r="F57" s="17"/>
      <c r="G57" s="1">
        <f t="shared" si="0"/>
        <v>-29</v>
      </c>
      <c r="H57" s="16">
        <f t="shared" si="1"/>
        <v>-232.57999999999998</v>
      </c>
    </row>
    <row r="58" spans="1:8" ht="15">
      <c r="A58" s="28" t="s">
        <v>135</v>
      </c>
      <c r="B58" s="16">
        <v>311.4</v>
      </c>
      <c r="C58" s="17">
        <v>42921</v>
      </c>
      <c r="D58" s="17">
        <v>42900</v>
      </c>
      <c r="E58" s="17"/>
      <c r="F58" s="17"/>
      <c r="G58" s="1">
        <f t="shared" si="0"/>
        <v>-21</v>
      </c>
      <c r="H58" s="16">
        <f t="shared" si="1"/>
        <v>-6539.4</v>
      </c>
    </row>
    <row r="59" spans="1:8" ht="15">
      <c r="A59" s="28" t="s">
        <v>136</v>
      </c>
      <c r="B59" s="16">
        <v>621.97</v>
      </c>
      <c r="C59" s="17">
        <v>42930</v>
      </c>
      <c r="D59" s="17">
        <v>42900</v>
      </c>
      <c r="E59" s="17"/>
      <c r="F59" s="17"/>
      <c r="G59" s="1">
        <f t="shared" si="0"/>
        <v>-30</v>
      </c>
      <c r="H59" s="16">
        <f t="shared" si="1"/>
        <v>-18659.100000000002</v>
      </c>
    </row>
    <row r="60" spans="1:8" ht="15">
      <c r="A60" s="28" t="s">
        <v>137</v>
      </c>
      <c r="B60" s="16">
        <v>173</v>
      </c>
      <c r="C60" s="17">
        <v>42932</v>
      </c>
      <c r="D60" s="17">
        <v>42906</v>
      </c>
      <c r="E60" s="17"/>
      <c r="F60" s="17"/>
      <c r="G60" s="1">
        <f t="shared" si="0"/>
        <v>-26</v>
      </c>
      <c r="H60" s="16">
        <f t="shared" si="1"/>
        <v>-4498</v>
      </c>
    </row>
    <row r="61" spans="1:8" ht="15">
      <c r="A61" s="28" t="s">
        <v>137</v>
      </c>
      <c r="B61" s="16">
        <v>-2</v>
      </c>
      <c r="C61" s="17">
        <v>42932</v>
      </c>
      <c r="D61" s="17">
        <v>42906</v>
      </c>
      <c r="E61" s="17"/>
      <c r="F61" s="17"/>
      <c r="G61" s="1">
        <f t="shared" si="0"/>
        <v>-26</v>
      </c>
      <c r="H61" s="16">
        <f t="shared" si="1"/>
        <v>52</v>
      </c>
    </row>
    <row r="62" spans="1:8" ht="15">
      <c r="A62" s="28" t="s">
        <v>123</v>
      </c>
      <c r="B62" s="16">
        <v>44.89</v>
      </c>
      <c r="C62" s="17">
        <v>42915</v>
      </c>
      <c r="D62" s="17">
        <v>42909</v>
      </c>
      <c r="E62" s="17"/>
      <c r="F62" s="17"/>
      <c r="G62" s="1">
        <f t="shared" si="0"/>
        <v>-6</v>
      </c>
      <c r="H62" s="16">
        <f t="shared" si="1"/>
        <v>-269.34000000000003</v>
      </c>
    </row>
    <row r="63" spans="1:8" ht="15">
      <c r="A63" s="28" t="s">
        <v>124</v>
      </c>
      <c r="B63" s="16">
        <v>19.8</v>
      </c>
      <c r="C63" s="17">
        <v>42915</v>
      </c>
      <c r="D63" s="17">
        <v>42909</v>
      </c>
      <c r="E63" s="17"/>
      <c r="F63" s="17"/>
      <c r="G63" s="1">
        <f t="shared" si="0"/>
        <v>-6</v>
      </c>
      <c r="H63" s="16">
        <f t="shared" si="1"/>
        <v>-118.80000000000001</v>
      </c>
    </row>
    <row r="64" spans="1:8" ht="15">
      <c r="A64" s="28" t="s">
        <v>125</v>
      </c>
      <c r="B64" s="16">
        <v>35.99</v>
      </c>
      <c r="C64" s="17">
        <v>42915</v>
      </c>
      <c r="D64" s="17">
        <v>42909</v>
      </c>
      <c r="E64" s="17"/>
      <c r="F64" s="17"/>
      <c r="G64" s="1">
        <f t="shared" si="0"/>
        <v>-6</v>
      </c>
      <c r="H64" s="16">
        <f t="shared" si="1"/>
        <v>-215.94</v>
      </c>
    </row>
    <row r="65" spans="1:8" ht="15">
      <c r="A65" s="28" t="s">
        <v>126</v>
      </c>
      <c r="B65" s="16">
        <v>221.87</v>
      </c>
      <c r="C65" s="17">
        <v>42915</v>
      </c>
      <c r="D65" s="17">
        <v>42909</v>
      </c>
      <c r="E65" s="17"/>
      <c r="F65" s="17"/>
      <c r="G65" s="1">
        <f t="shared" si="0"/>
        <v>-6</v>
      </c>
      <c r="H65" s="16">
        <f t="shared" si="1"/>
        <v>-1331.22</v>
      </c>
    </row>
    <row r="66" spans="1:8" ht="15">
      <c r="A66" s="28" t="s">
        <v>127</v>
      </c>
      <c r="B66" s="16">
        <v>137.54</v>
      </c>
      <c r="C66" s="17">
        <v>42916</v>
      </c>
      <c r="D66" s="17">
        <v>42909</v>
      </c>
      <c r="E66" s="17"/>
      <c r="F66" s="17"/>
      <c r="G66" s="1">
        <f t="shared" si="0"/>
        <v>-7</v>
      </c>
      <c r="H66" s="16">
        <f t="shared" si="1"/>
        <v>-962.78</v>
      </c>
    </row>
    <row r="67" spans="1:8" ht="15">
      <c r="A67" s="28" t="s">
        <v>130</v>
      </c>
      <c r="B67" s="16">
        <v>100.52</v>
      </c>
      <c r="C67" s="17">
        <v>42926</v>
      </c>
      <c r="D67" s="17">
        <v>42909</v>
      </c>
      <c r="E67" s="17"/>
      <c r="F67" s="17"/>
      <c r="G67" s="1">
        <f t="shared" si="0"/>
        <v>-17</v>
      </c>
      <c r="H67" s="16">
        <f t="shared" si="1"/>
        <v>-1708.84</v>
      </c>
    </row>
    <row r="68" spans="1:8" ht="15">
      <c r="A68" s="28" t="s">
        <v>131</v>
      </c>
      <c r="B68" s="16">
        <v>18</v>
      </c>
      <c r="C68" s="17">
        <v>42926</v>
      </c>
      <c r="D68" s="17">
        <v>42909</v>
      </c>
      <c r="E68" s="17"/>
      <c r="F68" s="17"/>
      <c r="G68" s="1">
        <f t="shared" si="0"/>
        <v>-17</v>
      </c>
      <c r="H68" s="16">
        <f t="shared" si="1"/>
        <v>-306</v>
      </c>
    </row>
    <row r="69" spans="1:8" ht="15">
      <c r="A69" s="28" t="s">
        <v>132</v>
      </c>
      <c r="B69" s="16">
        <v>42.68</v>
      </c>
      <c r="C69" s="17">
        <v>42926</v>
      </c>
      <c r="D69" s="17">
        <v>42909</v>
      </c>
      <c r="E69" s="17"/>
      <c r="F69" s="17"/>
      <c r="G69" s="1">
        <f aca="true" t="shared" si="2" ref="G69:G132">D69-C69-(F69-E69)</f>
        <v>-17</v>
      </c>
      <c r="H69" s="16">
        <f aca="true" t="shared" si="3" ref="H69:H132">B69*G69</f>
        <v>-725.56</v>
      </c>
    </row>
    <row r="70" spans="1:8" ht="15">
      <c r="A70" s="28" t="s">
        <v>133</v>
      </c>
      <c r="B70" s="16">
        <v>70</v>
      </c>
      <c r="C70" s="17">
        <v>42929</v>
      </c>
      <c r="D70" s="17">
        <v>42909</v>
      </c>
      <c r="E70" s="17"/>
      <c r="F70" s="17"/>
      <c r="G70" s="1">
        <f t="shared" si="2"/>
        <v>-20</v>
      </c>
      <c r="H70" s="16">
        <f t="shared" si="3"/>
        <v>-1400</v>
      </c>
    </row>
    <row r="71" spans="1:8" ht="15">
      <c r="A71" s="28" t="s">
        <v>134</v>
      </c>
      <c r="B71" s="16">
        <v>2.26</v>
      </c>
      <c r="C71" s="17">
        <v>42929</v>
      </c>
      <c r="D71" s="17">
        <v>42909</v>
      </c>
      <c r="E71" s="17"/>
      <c r="F71" s="17"/>
      <c r="G71" s="1">
        <f t="shared" si="2"/>
        <v>-20</v>
      </c>
      <c r="H71" s="16">
        <f t="shared" si="3"/>
        <v>-45.199999999999996</v>
      </c>
    </row>
    <row r="72" spans="1:8" ht="15">
      <c r="A72" s="28" t="s">
        <v>136</v>
      </c>
      <c r="B72" s="16">
        <v>175.43</v>
      </c>
      <c r="C72" s="17">
        <v>42930</v>
      </c>
      <c r="D72" s="17">
        <v>42909</v>
      </c>
      <c r="E72" s="17"/>
      <c r="F72" s="17"/>
      <c r="G72" s="1">
        <f t="shared" si="2"/>
        <v>-21</v>
      </c>
      <c r="H72" s="16">
        <f t="shared" si="3"/>
        <v>-3684.03</v>
      </c>
    </row>
    <row r="73" spans="1:8" ht="15">
      <c r="A73" s="28" t="s">
        <v>135</v>
      </c>
      <c r="B73" s="16">
        <v>34.6</v>
      </c>
      <c r="C73" s="17">
        <v>42921</v>
      </c>
      <c r="D73" s="17">
        <v>42909</v>
      </c>
      <c r="E73" s="17"/>
      <c r="F73" s="17"/>
      <c r="G73" s="1">
        <f t="shared" si="2"/>
        <v>-12</v>
      </c>
      <c r="H73" s="16">
        <f t="shared" si="3"/>
        <v>-415.20000000000005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5000.58</v>
      </c>
      <c r="C1">
        <f>COUNTA(A4:A203)</f>
        <v>6</v>
      </c>
      <c r="G1" s="20">
        <f>IF(B1&lt;&gt;0,H1/B1,0)</f>
        <v>-27.853445000379956</v>
      </c>
      <c r="H1" s="19">
        <f>SUM(H4:H195)</f>
        <v>-139283.38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 t="s">
        <v>138</v>
      </c>
      <c r="B4" s="16">
        <v>214.8</v>
      </c>
      <c r="C4" s="17">
        <v>42946</v>
      </c>
      <c r="D4" s="17">
        <v>42920</v>
      </c>
      <c r="E4" s="17"/>
      <c r="F4" s="17"/>
      <c r="G4" s="1">
        <f>D4-C4-(F4-E4)</f>
        <v>-26</v>
      </c>
      <c r="H4" s="16">
        <f>B4*G4</f>
        <v>-5584.8</v>
      </c>
    </row>
    <row r="5" spans="1:8" ht="15">
      <c r="A5" s="28" t="s">
        <v>139</v>
      </c>
      <c r="B5" s="16">
        <v>567</v>
      </c>
      <c r="C5" s="17">
        <v>42946</v>
      </c>
      <c r="D5" s="17">
        <v>42920</v>
      </c>
      <c r="E5" s="17"/>
      <c r="F5" s="17"/>
      <c r="G5" s="1">
        <f aca="true" t="shared" si="0" ref="G5:G68">D5-C5-(F5-E5)</f>
        <v>-26</v>
      </c>
      <c r="H5" s="16">
        <f aca="true" t="shared" si="1" ref="H5:H68">B5*G5</f>
        <v>-14742</v>
      </c>
    </row>
    <row r="6" spans="1:8" ht="15">
      <c r="A6" s="28" t="s">
        <v>140</v>
      </c>
      <c r="B6" s="16">
        <v>2459.02</v>
      </c>
      <c r="C6" s="17">
        <v>42947</v>
      </c>
      <c r="D6" s="17">
        <v>42920</v>
      </c>
      <c r="E6" s="17"/>
      <c r="F6" s="17"/>
      <c r="G6" s="1">
        <f t="shared" si="0"/>
        <v>-27</v>
      </c>
      <c r="H6" s="16">
        <f t="shared" si="1"/>
        <v>-66393.54</v>
      </c>
    </row>
    <row r="7" spans="1:8" ht="15">
      <c r="A7" s="28" t="s">
        <v>141</v>
      </c>
      <c r="B7" s="16">
        <v>330</v>
      </c>
      <c r="C7" s="17">
        <v>42950</v>
      </c>
      <c r="D7" s="17">
        <v>42920</v>
      </c>
      <c r="E7" s="17"/>
      <c r="F7" s="17"/>
      <c r="G7" s="1">
        <f t="shared" si="0"/>
        <v>-30</v>
      </c>
      <c r="H7" s="16">
        <f t="shared" si="1"/>
        <v>-9900</v>
      </c>
    </row>
    <row r="8" spans="1:8" ht="15">
      <c r="A8" s="28" t="s">
        <v>142</v>
      </c>
      <c r="B8" s="16">
        <v>229.76</v>
      </c>
      <c r="C8" s="17">
        <v>42949</v>
      </c>
      <c r="D8" s="17">
        <v>42920</v>
      </c>
      <c r="E8" s="17"/>
      <c r="F8" s="17"/>
      <c r="G8" s="1">
        <f t="shared" si="0"/>
        <v>-29</v>
      </c>
      <c r="H8" s="16">
        <f t="shared" si="1"/>
        <v>-6663.04</v>
      </c>
    </row>
    <row r="9" spans="1:8" ht="15">
      <c r="A9" s="28" t="s">
        <v>143</v>
      </c>
      <c r="B9" s="16">
        <v>1200</v>
      </c>
      <c r="C9" s="17">
        <v>42952</v>
      </c>
      <c r="D9" s="17">
        <v>42922</v>
      </c>
      <c r="E9" s="17"/>
      <c r="F9" s="17"/>
      <c r="G9" s="1">
        <f t="shared" si="0"/>
        <v>-30</v>
      </c>
      <c r="H9" s="16">
        <f t="shared" si="1"/>
        <v>-36000</v>
      </c>
    </row>
    <row r="10" spans="1:8" ht="15">
      <c r="A10" s="28"/>
      <c r="B10" s="16"/>
      <c r="C10" s="17"/>
      <c r="D10" s="17"/>
      <c r="E10" s="17"/>
      <c r="F10" s="17"/>
      <c r="G10" s="1">
        <f t="shared" si="0"/>
        <v>0</v>
      </c>
      <c r="H10" s="16">
        <f t="shared" si="1"/>
        <v>0</v>
      </c>
    </row>
    <row r="11" spans="1:8" ht="15">
      <c r="A11" s="28"/>
      <c r="B11" s="16"/>
      <c r="C11" s="17"/>
      <c r="D11" s="17"/>
      <c r="E11" s="17"/>
      <c r="F11" s="17"/>
      <c r="G11" s="1">
        <f t="shared" si="0"/>
        <v>0</v>
      </c>
      <c r="H11" s="16">
        <f t="shared" si="1"/>
        <v>0</v>
      </c>
    </row>
    <row r="12" spans="1:8" ht="15">
      <c r="A12" s="28"/>
      <c r="B12" s="16"/>
      <c r="C12" s="17"/>
      <c r="D12" s="17"/>
      <c r="E12" s="17"/>
      <c r="F12" s="17"/>
      <c r="G12" s="1">
        <f t="shared" si="0"/>
        <v>0</v>
      </c>
      <c r="H12" s="16">
        <f t="shared" si="1"/>
        <v>0</v>
      </c>
    </row>
    <row r="13" spans="1:8" ht="15">
      <c r="A13" s="28"/>
      <c r="B13" s="16"/>
      <c r="C13" s="17"/>
      <c r="D13" s="17"/>
      <c r="E13" s="17"/>
      <c r="F13" s="17"/>
      <c r="G13" s="1">
        <f t="shared" si="0"/>
        <v>0</v>
      </c>
      <c r="H13" s="16">
        <f t="shared" si="1"/>
        <v>0</v>
      </c>
    </row>
    <row r="14" spans="1:8" ht="15">
      <c r="A14" s="28"/>
      <c r="B14" s="16"/>
      <c r="C14" s="17"/>
      <c r="D14" s="17"/>
      <c r="E14" s="17"/>
      <c r="F14" s="17"/>
      <c r="G14" s="1">
        <f t="shared" si="0"/>
        <v>0</v>
      </c>
      <c r="H14" s="16">
        <f t="shared" si="1"/>
        <v>0</v>
      </c>
    </row>
    <row r="15" spans="1:8" ht="15">
      <c r="A15" s="28"/>
      <c r="B15" s="16"/>
      <c r="C15" s="17"/>
      <c r="D15" s="17"/>
      <c r="E15" s="17"/>
      <c r="F15" s="17"/>
      <c r="G15" s="1">
        <f t="shared" si="0"/>
        <v>0</v>
      </c>
      <c r="H15" s="16">
        <f t="shared" si="1"/>
        <v>0</v>
      </c>
    </row>
    <row r="16" spans="1:8" ht="15">
      <c r="A16" s="28"/>
      <c r="B16" s="16"/>
      <c r="C16" s="17"/>
      <c r="D16" s="17"/>
      <c r="E16" s="17"/>
      <c r="F16" s="17"/>
      <c r="G16" s="1">
        <f t="shared" si="0"/>
        <v>0</v>
      </c>
      <c r="H16" s="16">
        <f t="shared" si="1"/>
        <v>0</v>
      </c>
    </row>
    <row r="17" spans="1:8" ht="15">
      <c r="A17" s="28"/>
      <c r="B17" s="16"/>
      <c r="C17" s="17"/>
      <c r="D17" s="17"/>
      <c r="E17" s="17"/>
      <c r="F17" s="17"/>
      <c r="G17" s="1">
        <f t="shared" si="0"/>
        <v>0</v>
      </c>
      <c r="H17" s="16">
        <f t="shared" si="1"/>
        <v>0</v>
      </c>
    </row>
    <row r="18" spans="1:8" ht="15">
      <c r="A18" s="28"/>
      <c r="B18" s="16"/>
      <c r="C18" s="17"/>
      <c r="D18" s="17"/>
      <c r="E18" s="17"/>
      <c r="F18" s="17"/>
      <c r="G18" s="1">
        <f t="shared" si="0"/>
        <v>0</v>
      </c>
      <c r="H18" s="16">
        <f t="shared" si="1"/>
        <v>0</v>
      </c>
    </row>
    <row r="19" spans="1:8" ht="15">
      <c r="A19" s="28"/>
      <c r="B19" s="16"/>
      <c r="C19" s="17"/>
      <c r="D19" s="17"/>
      <c r="E19" s="17"/>
      <c r="F19" s="17"/>
      <c r="G19" s="1">
        <f t="shared" si="0"/>
        <v>0</v>
      </c>
      <c r="H19" s="16">
        <f t="shared" si="1"/>
        <v>0</v>
      </c>
    </row>
    <row r="20" spans="1:8" ht="15">
      <c r="A20" s="28"/>
      <c r="B20" s="16"/>
      <c r="C20" s="17"/>
      <c r="D20" s="17"/>
      <c r="E20" s="17"/>
      <c r="F20" s="17"/>
      <c r="G20" s="1">
        <f t="shared" si="0"/>
        <v>0</v>
      </c>
      <c r="H20" s="16">
        <f t="shared" si="1"/>
        <v>0</v>
      </c>
    </row>
    <row r="21" spans="1:8" ht="15">
      <c r="A21" s="28"/>
      <c r="B21" s="16"/>
      <c r="C21" s="17"/>
      <c r="D21" s="17"/>
      <c r="E21" s="17"/>
      <c r="F21" s="17"/>
      <c r="G21" s="1">
        <f t="shared" si="0"/>
        <v>0</v>
      </c>
      <c r="H21" s="16">
        <f t="shared" si="1"/>
        <v>0</v>
      </c>
    </row>
    <row r="22" spans="1:8" ht="15">
      <c r="A22" s="28"/>
      <c r="B22" s="16"/>
      <c r="C22" s="17"/>
      <c r="D22" s="17"/>
      <c r="E22" s="17"/>
      <c r="F22" s="17"/>
      <c r="G22" s="1">
        <f t="shared" si="0"/>
        <v>0</v>
      </c>
      <c r="H22" s="16">
        <f t="shared" si="1"/>
        <v>0</v>
      </c>
    </row>
    <row r="23" spans="1:8" ht="15">
      <c r="A23" s="28"/>
      <c r="B23" s="16"/>
      <c r="C23" s="17"/>
      <c r="D23" s="17"/>
      <c r="E23" s="17"/>
      <c r="F23" s="17"/>
      <c r="G23" s="1">
        <f t="shared" si="0"/>
        <v>0</v>
      </c>
      <c r="H23" s="16">
        <f t="shared" si="1"/>
        <v>0</v>
      </c>
    </row>
    <row r="24" spans="1:8" ht="15">
      <c r="A24" s="28"/>
      <c r="B24" s="16"/>
      <c r="C24" s="17"/>
      <c r="D24" s="17"/>
      <c r="E24" s="17"/>
      <c r="F24" s="17"/>
      <c r="G24" s="1">
        <f t="shared" si="0"/>
        <v>0</v>
      </c>
      <c r="H24" s="16">
        <f t="shared" si="1"/>
        <v>0</v>
      </c>
    </row>
    <row r="25" spans="1:8" ht="15">
      <c r="A25" s="28"/>
      <c r="B25" s="16"/>
      <c r="C25" s="17"/>
      <c r="D25" s="17"/>
      <c r="E25" s="17"/>
      <c r="F25" s="17"/>
      <c r="G25" s="1">
        <f t="shared" si="0"/>
        <v>0</v>
      </c>
      <c r="H25" s="16">
        <f t="shared" si="1"/>
        <v>0</v>
      </c>
    </row>
    <row r="26" spans="1:8" ht="15">
      <c r="A26" s="28"/>
      <c r="B26" s="16"/>
      <c r="C26" s="17"/>
      <c r="D26" s="17"/>
      <c r="E26" s="17"/>
      <c r="F26" s="17"/>
      <c r="G26" s="1">
        <f t="shared" si="0"/>
        <v>0</v>
      </c>
      <c r="H26" s="16">
        <f t="shared" si="1"/>
        <v>0</v>
      </c>
    </row>
    <row r="27" spans="1:8" ht="15">
      <c r="A27" s="28"/>
      <c r="B27" s="16"/>
      <c r="C27" s="17"/>
      <c r="D27" s="17"/>
      <c r="E27" s="17"/>
      <c r="F27" s="17"/>
      <c r="G27" s="1">
        <f t="shared" si="0"/>
        <v>0</v>
      </c>
      <c r="H27" s="16">
        <f t="shared" si="1"/>
        <v>0</v>
      </c>
    </row>
    <row r="28" spans="1:8" ht="15">
      <c r="A28" s="28"/>
      <c r="B28" s="16"/>
      <c r="C28" s="17"/>
      <c r="D28" s="17"/>
      <c r="E28" s="17"/>
      <c r="F28" s="17"/>
      <c r="G28" s="1">
        <f t="shared" si="0"/>
        <v>0</v>
      </c>
      <c r="H28" s="16">
        <f t="shared" si="1"/>
        <v>0</v>
      </c>
    </row>
    <row r="29" spans="1:8" ht="15">
      <c r="A29" s="28"/>
      <c r="B29" s="16"/>
      <c r="C29" s="17"/>
      <c r="D29" s="17"/>
      <c r="E29" s="17"/>
      <c r="F29" s="17"/>
      <c r="G29" s="1">
        <f t="shared" si="0"/>
        <v>0</v>
      </c>
      <c r="H29" s="16">
        <f t="shared" si="1"/>
        <v>0</v>
      </c>
    </row>
    <row r="30" spans="1:8" ht="15">
      <c r="A30" s="28"/>
      <c r="B30" s="16"/>
      <c r="C30" s="17"/>
      <c r="D30" s="17"/>
      <c r="E30" s="17"/>
      <c r="F30" s="17"/>
      <c r="G30" s="1">
        <f t="shared" si="0"/>
        <v>0</v>
      </c>
      <c r="H30" s="16">
        <f t="shared" si="1"/>
        <v>0</v>
      </c>
    </row>
    <row r="31" spans="1:8" ht="15">
      <c r="A31" s="28"/>
      <c r="B31" s="16"/>
      <c r="C31" s="17"/>
      <c r="D31" s="17"/>
      <c r="E31" s="17"/>
      <c r="F31" s="17"/>
      <c r="G31" s="1">
        <f t="shared" si="0"/>
        <v>0</v>
      </c>
      <c r="H31" s="16">
        <f t="shared" si="1"/>
        <v>0</v>
      </c>
    </row>
    <row r="32" spans="1:8" ht="15">
      <c r="A32" s="28"/>
      <c r="B32" s="16"/>
      <c r="C32" s="17"/>
      <c r="D32" s="17"/>
      <c r="E32" s="17"/>
      <c r="F32" s="17"/>
      <c r="G32" s="1">
        <f t="shared" si="0"/>
        <v>0</v>
      </c>
      <c r="H32" s="16">
        <f t="shared" si="1"/>
        <v>0</v>
      </c>
    </row>
    <row r="33" spans="1:8" ht="15">
      <c r="A33" s="28"/>
      <c r="B33" s="16"/>
      <c r="C33" s="17"/>
      <c r="D33" s="17"/>
      <c r="E33" s="17"/>
      <c r="F33" s="17"/>
      <c r="G33" s="1">
        <f t="shared" si="0"/>
        <v>0</v>
      </c>
      <c r="H33" s="16">
        <f t="shared" si="1"/>
        <v>0</v>
      </c>
    </row>
    <row r="34" spans="1:8" ht="15">
      <c r="A34" s="28"/>
      <c r="B34" s="16"/>
      <c r="C34" s="17"/>
      <c r="D34" s="17"/>
      <c r="E34" s="17"/>
      <c r="F34" s="17"/>
      <c r="G34" s="1">
        <f t="shared" si="0"/>
        <v>0</v>
      </c>
      <c r="H34" s="16">
        <f t="shared" si="1"/>
        <v>0</v>
      </c>
    </row>
    <row r="35" spans="1:8" ht="15">
      <c r="A35" s="28"/>
      <c r="B35" s="16"/>
      <c r="C35" s="17"/>
      <c r="D35" s="17"/>
      <c r="E35" s="17"/>
      <c r="F35" s="17"/>
      <c r="G35" s="1">
        <f t="shared" si="0"/>
        <v>0</v>
      </c>
      <c r="H35" s="16">
        <f t="shared" si="1"/>
        <v>0</v>
      </c>
    </row>
    <row r="36" spans="1:8" ht="15">
      <c r="A36" s="28"/>
      <c r="B36" s="16"/>
      <c r="C36" s="17"/>
      <c r="D36" s="17"/>
      <c r="E36" s="17"/>
      <c r="F36" s="17"/>
      <c r="G36" s="1">
        <f t="shared" si="0"/>
        <v>0</v>
      </c>
      <c r="H36" s="16">
        <f t="shared" si="1"/>
        <v>0</v>
      </c>
    </row>
    <row r="37" spans="1:8" ht="15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 ht="15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 ht="15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 ht="1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0</v>
      </c>
      <c r="C1">
        <f>COUNTA(A4:A203)</f>
        <v>0</v>
      </c>
      <c r="G1" s="20">
        <f>IF(B1&lt;&gt;0,H1/B1,0)</f>
        <v>0</v>
      </c>
      <c r="H1" s="19">
        <f>SUM(H4:H195)</f>
        <v>0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/>
      <c r="B4" s="16"/>
      <c r="C4" s="17"/>
      <c r="D4" s="17"/>
      <c r="E4" s="17"/>
      <c r="F4" s="17"/>
      <c r="G4" s="1">
        <f>D4-C4-(F4-E4)</f>
        <v>0</v>
      </c>
      <c r="H4" s="16">
        <f>B4*G4</f>
        <v>0</v>
      </c>
    </row>
    <row r="5" spans="1:8" ht="15">
      <c r="A5" s="28"/>
      <c r="B5" s="16"/>
      <c r="C5" s="17"/>
      <c r="D5" s="17"/>
      <c r="E5" s="17"/>
      <c r="F5" s="17"/>
      <c r="G5" s="1">
        <f aca="true" t="shared" si="0" ref="G5:G68">D5-C5-(F5-E5)</f>
        <v>0</v>
      </c>
      <c r="H5" s="16">
        <f aca="true" t="shared" si="1" ref="H5:H68">B5*G5</f>
        <v>0</v>
      </c>
    </row>
    <row r="6" spans="1:8" ht="15">
      <c r="A6" s="28"/>
      <c r="B6" s="16"/>
      <c r="C6" s="17"/>
      <c r="D6" s="17"/>
      <c r="E6" s="17"/>
      <c r="F6" s="17"/>
      <c r="G6" s="1">
        <f t="shared" si="0"/>
        <v>0</v>
      </c>
      <c r="H6" s="16">
        <f t="shared" si="1"/>
        <v>0</v>
      </c>
    </row>
    <row r="7" spans="1:8" ht="15">
      <c r="A7" s="28"/>
      <c r="B7" s="16"/>
      <c r="C7" s="17"/>
      <c r="D7" s="17"/>
      <c r="E7" s="17"/>
      <c r="F7" s="17"/>
      <c r="G7" s="1">
        <f t="shared" si="0"/>
        <v>0</v>
      </c>
      <c r="H7" s="16">
        <f t="shared" si="1"/>
        <v>0</v>
      </c>
    </row>
    <row r="8" spans="1:8" ht="15">
      <c r="A8" s="28"/>
      <c r="B8" s="16"/>
      <c r="C8" s="17"/>
      <c r="D8" s="17"/>
      <c r="E8" s="17"/>
      <c r="F8" s="17"/>
      <c r="G8" s="1">
        <f t="shared" si="0"/>
        <v>0</v>
      </c>
      <c r="H8" s="16">
        <f t="shared" si="1"/>
        <v>0</v>
      </c>
    </row>
    <row r="9" spans="1:8" ht="15">
      <c r="A9" s="28"/>
      <c r="B9" s="16"/>
      <c r="C9" s="17"/>
      <c r="D9" s="17"/>
      <c r="E9" s="17"/>
      <c r="F9" s="17"/>
      <c r="G9" s="1">
        <f t="shared" si="0"/>
        <v>0</v>
      </c>
      <c r="H9" s="16">
        <f t="shared" si="1"/>
        <v>0</v>
      </c>
    </row>
    <row r="10" spans="1:8" ht="15">
      <c r="A10" s="28"/>
      <c r="B10" s="16"/>
      <c r="C10" s="17"/>
      <c r="D10" s="17"/>
      <c r="E10" s="17"/>
      <c r="F10" s="17"/>
      <c r="G10" s="1">
        <f t="shared" si="0"/>
        <v>0</v>
      </c>
      <c r="H10" s="16">
        <f t="shared" si="1"/>
        <v>0</v>
      </c>
    </row>
    <row r="11" spans="1:8" ht="15">
      <c r="A11" s="28"/>
      <c r="B11" s="16"/>
      <c r="C11" s="17"/>
      <c r="D11" s="17"/>
      <c r="E11" s="17"/>
      <c r="F11" s="17"/>
      <c r="G11" s="1">
        <f t="shared" si="0"/>
        <v>0</v>
      </c>
      <c r="H11" s="16">
        <f t="shared" si="1"/>
        <v>0</v>
      </c>
    </row>
    <row r="12" spans="1:8" ht="15">
      <c r="A12" s="28"/>
      <c r="B12" s="16"/>
      <c r="C12" s="17"/>
      <c r="D12" s="17"/>
      <c r="E12" s="17"/>
      <c r="F12" s="17"/>
      <c r="G12" s="1">
        <f t="shared" si="0"/>
        <v>0</v>
      </c>
      <c r="H12" s="16">
        <f t="shared" si="1"/>
        <v>0</v>
      </c>
    </row>
    <row r="13" spans="1:8" ht="15">
      <c r="A13" s="28"/>
      <c r="B13" s="16"/>
      <c r="C13" s="17"/>
      <c r="D13" s="17"/>
      <c r="E13" s="17"/>
      <c r="F13" s="17"/>
      <c r="G13" s="1">
        <f t="shared" si="0"/>
        <v>0</v>
      </c>
      <c r="H13" s="16">
        <f t="shared" si="1"/>
        <v>0</v>
      </c>
    </row>
    <row r="14" spans="1:8" ht="15">
      <c r="A14" s="28"/>
      <c r="B14" s="16"/>
      <c r="C14" s="17"/>
      <c r="D14" s="17"/>
      <c r="E14" s="17"/>
      <c r="F14" s="17"/>
      <c r="G14" s="1">
        <f t="shared" si="0"/>
        <v>0</v>
      </c>
      <c r="H14" s="16">
        <f t="shared" si="1"/>
        <v>0</v>
      </c>
    </row>
    <row r="15" spans="1:8" ht="15">
      <c r="A15" s="28"/>
      <c r="B15" s="16"/>
      <c r="C15" s="17"/>
      <c r="D15" s="17"/>
      <c r="E15" s="17"/>
      <c r="F15" s="17"/>
      <c r="G15" s="1">
        <f t="shared" si="0"/>
        <v>0</v>
      </c>
      <c r="H15" s="16">
        <f t="shared" si="1"/>
        <v>0</v>
      </c>
    </row>
    <row r="16" spans="1:8" ht="15">
      <c r="A16" s="28"/>
      <c r="B16" s="16"/>
      <c r="C16" s="17"/>
      <c r="D16" s="17"/>
      <c r="E16" s="17"/>
      <c r="F16" s="17"/>
      <c r="G16" s="1">
        <f t="shared" si="0"/>
        <v>0</v>
      </c>
      <c r="H16" s="16">
        <f t="shared" si="1"/>
        <v>0</v>
      </c>
    </row>
    <row r="17" spans="1:8" ht="15">
      <c r="A17" s="28"/>
      <c r="B17" s="16"/>
      <c r="C17" s="17"/>
      <c r="D17" s="17"/>
      <c r="E17" s="17"/>
      <c r="F17" s="17"/>
      <c r="G17" s="1">
        <f t="shared" si="0"/>
        <v>0</v>
      </c>
      <c r="H17" s="16">
        <f t="shared" si="1"/>
        <v>0</v>
      </c>
    </row>
    <row r="18" spans="1:8" ht="15">
      <c r="A18" s="28"/>
      <c r="B18" s="16"/>
      <c r="C18" s="17"/>
      <c r="D18" s="17"/>
      <c r="E18" s="17"/>
      <c r="F18" s="17"/>
      <c r="G18" s="1">
        <f t="shared" si="0"/>
        <v>0</v>
      </c>
      <c r="H18" s="16">
        <f t="shared" si="1"/>
        <v>0</v>
      </c>
    </row>
    <row r="19" spans="1:8" ht="15">
      <c r="A19" s="28"/>
      <c r="B19" s="16"/>
      <c r="C19" s="17"/>
      <c r="D19" s="17"/>
      <c r="E19" s="17"/>
      <c r="F19" s="17"/>
      <c r="G19" s="1">
        <f t="shared" si="0"/>
        <v>0</v>
      </c>
      <c r="H19" s="16">
        <f t="shared" si="1"/>
        <v>0</v>
      </c>
    </row>
    <row r="20" spans="1:8" ht="15">
      <c r="A20" s="28"/>
      <c r="B20" s="16"/>
      <c r="C20" s="17"/>
      <c r="D20" s="17"/>
      <c r="E20" s="17"/>
      <c r="F20" s="17"/>
      <c r="G20" s="1">
        <f t="shared" si="0"/>
        <v>0</v>
      </c>
      <c r="H20" s="16">
        <f t="shared" si="1"/>
        <v>0</v>
      </c>
    </row>
    <row r="21" spans="1:8" ht="15">
      <c r="A21" s="28"/>
      <c r="B21" s="16"/>
      <c r="C21" s="17"/>
      <c r="D21" s="17"/>
      <c r="E21" s="17"/>
      <c r="F21" s="17"/>
      <c r="G21" s="1">
        <f t="shared" si="0"/>
        <v>0</v>
      </c>
      <c r="H21" s="16">
        <f t="shared" si="1"/>
        <v>0</v>
      </c>
    </row>
    <row r="22" spans="1:8" ht="15">
      <c r="A22" s="28"/>
      <c r="B22" s="16"/>
      <c r="C22" s="17"/>
      <c r="D22" s="17"/>
      <c r="E22" s="17"/>
      <c r="F22" s="17"/>
      <c r="G22" s="1">
        <f t="shared" si="0"/>
        <v>0</v>
      </c>
      <c r="H22" s="16">
        <f t="shared" si="1"/>
        <v>0</v>
      </c>
    </row>
    <row r="23" spans="1:8" ht="15">
      <c r="A23" s="28"/>
      <c r="B23" s="16"/>
      <c r="C23" s="17"/>
      <c r="D23" s="17"/>
      <c r="E23" s="17"/>
      <c r="F23" s="17"/>
      <c r="G23" s="1">
        <f t="shared" si="0"/>
        <v>0</v>
      </c>
      <c r="H23" s="16">
        <f t="shared" si="1"/>
        <v>0</v>
      </c>
    </row>
    <row r="24" spans="1:8" ht="15">
      <c r="A24" s="28"/>
      <c r="B24" s="16"/>
      <c r="C24" s="17"/>
      <c r="D24" s="17"/>
      <c r="E24" s="17"/>
      <c r="F24" s="17"/>
      <c r="G24" s="1">
        <f t="shared" si="0"/>
        <v>0</v>
      </c>
      <c r="H24" s="16">
        <f t="shared" si="1"/>
        <v>0</v>
      </c>
    </row>
    <row r="25" spans="1:8" ht="15">
      <c r="A25" s="28"/>
      <c r="B25" s="16"/>
      <c r="C25" s="17"/>
      <c r="D25" s="17"/>
      <c r="E25" s="17"/>
      <c r="F25" s="17"/>
      <c r="G25" s="1">
        <f t="shared" si="0"/>
        <v>0</v>
      </c>
      <c r="H25" s="16">
        <f t="shared" si="1"/>
        <v>0</v>
      </c>
    </row>
    <row r="26" spans="1:8" ht="15">
      <c r="A26" s="28"/>
      <c r="B26" s="16"/>
      <c r="C26" s="17"/>
      <c r="D26" s="17"/>
      <c r="E26" s="17"/>
      <c r="F26" s="17"/>
      <c r="G26" s="1">
        <f t="shared" si="0"/>
        <v>0</v>
      </c>
      <c r="H26" s="16">
        <f t="shared" si="1"/>
        <v>0</v>
      </c>
    </row>
    <row r="27" spans="1:8" ht="15">
      <c r="A27" s="28"/>
      <c r="B27" s="16"/>
      <c r="C27" s="17"/>
      <c r="D27" s="17"/>
      <c r="E27" s="17"/>
      <c r="F27" s="17"/>
      <c r="G27" s="1">
        <f t="shared" si="0"/>
        <v>0</v>
      </c>
      <c r="H27" s="16">
        <f t="shared" si="1"/>
        <v>0</v>
      </c>
    </row>
    <row r="28" spans="1:8" ht="15">
      <c r="A28" s="28"/>
      <c r="B28" s="16"/>
      <c r="C28" s="17"/>
      <c r="D28" s="17"/>
      <c r="E28" s="17"/>
      <c r="F28" s="17"/>
      <c r="G28" s="1">
        <f t="shared" si="0"/>
        <v>0</v>
      </c>
      <c r="H28" s="16">
        <f t="shared" si="1"/>
        <v>0</v>
      </c>
    </row>
    <row r="29" spans="1:8" ht="15">
      <c r="A29" s="28"/>
      <c r="B29" s="16"/>
      <c r="C29" s="17"/>
      <c r="D29" s="17"/>
      <c r="E29" s="17"/>
      <c r="F29" s="17"/>
      <c r="G29" s="1">
        <f t="shared" si="0"/>
        <v>0</v>
      </c>
      <c r="H29" s="16">
        <f t="shared" si="1"/>
        <v>0</v>
      </c>
    </row>
    <row r="30" spans="1:8" ht="15">
      <c r="A30" s="28"/>
      <c r="B30" s="16"/>
      <c r="C30" s="17"/>
      <c r="D30" s="17"/>
      <c r="E30" s="17"/>
      <c r="F30" s="17"/>
      <c r="G30" s="1">
        <f t="shared" si="0"/>
        <v>0</v>
      </c>
      <c r="H30" s="16">
        <f t="shared" si="1"/>
        <v>0</v>
      </c>
    </row>
    <row r="31" spans="1:8" ht="15">
      <c r="A31" s="28"/>
      <c r="B31" s="16"/>
      <c r="C31" s="17"/>
      <c r="D31" s="17"/>
      <c r="E31" s="17"/>
      <c r="F31" s="17"/>
      <c r="G31" s="1">
        <f t="shared" si="0"/>
        <v>0</v>
      </c>
      <c r="H31" s="16">
        <f t="shared" si="1"/>
        <v>0</v>
      </c>
    </row>
    <row r="32" spans="1:8" ht="15">
      <c r="A32" s="28"/>
      <c r="B32" s="16"/>
      <c r="C32" s="17"/>
      <c r="D32" s="17"/>
      <c r="E32" s="17"/>
      <c r="F32" s="17"/>
      <c r="G32" s="1">
        <f t="shared" si="0"/>
        <v>0</v>
      </c>
      <c r="H32" s="16">
        <f t="shared" si="1"/>
        <v>0</v>
      </c>
    </row>
    <row r="33" spans="1:8" ht="15">
      <c r="A33" s="28"/>
      <c r="B33" s="16"/>
      <c r="C33" s="17"/>
      <c r="D33" s="17"/>
      <c r="E33" s="17"/>
      <c r="F33" s="17"/>
      <c r="G33" s="1">
        <f t="shared" si="0"/>
        <v>0</v>
      </c>
      <c r="H33" s="16">
        <f t="shared" si="1"/>
        <v>0</v>
      </c>
    </row>
    <row r="34" spans="1:8" ht="15">
      <c r="A34" s="28"/>
      <c r="B34" s="16"/>
      <c r="C34" s="17"/>
      <c r="D34" s="17"/>
      <c r="E34" s="17"/>
      <c r="F34" s="17"/>
      <c r="G34" s="1">
        <f t="shared" si="0"/>
        <v>0</v>
      </c>
      <c r="H34" s="16">
        <f t="shared" si="1"/>
        <v>0</v>
      </c>
    </row>
    <row r="35" spans="1:8" ht="15">
      <c r="A35" s="28"/>
      <c r="B35" s="16"/>
      <c r="C35" s="17"/>
      <c r="D35" s="17"/>
      <c r="E35" s="17"/>
      <c r="F35" s="17"/>
      <c r="G35" s="1">
        <f t="shared" si="0"/>
        <v>0</v>
      </c>
      <c r="H35" s="16">
        <f t="shared" si="1"/>
        <v>0</v>
      </c>
    </row>
    <row r="36" spans="1:8" ht="15">
      <c r="A36" s="28"/>
      <c r="B36" s="16"/>
      <c r="C36" s="17"/>
      <c r="D36" s="17"/>
      <c r="E36" s="17"/>
      <c r="F36" s="17"/>
      <c r="G36" s="1">
        <f t="shared" si="0"/>
        <v>0</v>
      </c>
      <c r="H36" s="16">
        <f t="shared" si="1"/>
        <v>0</v>
      </c>
    </row>
    <row r="37" spans="1:8" ht="15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 ht="15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 ht="15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 ht="1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2017-10-19T10:07:08Z</dcterms:modified>
  <cp:category/>
  <cp:version/>
  <cp:contentType/>
  <cp:contentStatus/>
</cp:coreProperties>
</file>